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2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E\Documents\DPR\2017\"/>
    </mc:Choice>
  </mc:AlternateContent>
  <bookViews>
    <workbookView xWindow="210" yWindow="480" windowWidth="18840" windowHeight="7665" activeTab="1"/>
  </bookViews>
  <sheets>
    <sheet name="vegzett_felmers" sheetId="4" r:id="rId1"/>
    <sheet name="végzett_kieg diagr" sheetId="6" r:id="rId2"/>
    <sheet name="hallgatoi_felmeres" sheetId="3" r:id="rId3"/>
    <sheet name="motiváció_kieg diagr" sheetId="5" r:id="rId4"/>
    <sheet name="szakiranyu_vegzett" sheetId="1" r:id="rId5"/>
    <sheet name="FSZ_vegzett" sheetId="2" r:id="rId6"/>
  </sheets>
  <definedNames>
    <definedName name="_xlnm._FilterDatabase" localSheetId="2" hidden="1">hallgatoi_felmeres!$A$1:$BT$241</definedName>
    <definedName name="_xlnm._FilterDatabase" localSheetId="0" hidden="1">vegzett_felmers!$A$1:$EI$44</definedName>
  </definedNames>
  <calcPr calcId="162913"/>
</workbook>
</file>

<file path=xl/calcChain.xml><?xml version="1.0" encoding="utf-8"?>
<calcChain xmlns="http://schemas.openxmlformats.org/spreadsheetml/2006/main">
  <c r="C682" i="6" l="1"/>
  <c r="C681" i="6"/>
  <c r="C680" i="6"/>
  <c r="C677" i="6"/>
  <c r="C676" i="6"/>
  <c r="C675" i="6"/>
  <c r="C674" i="6"/>
  <c r="C670" i="6"/>
  <c r="C668" i="6"/>
  <c r="C666" i="6"/>
  <c r="C660" i="6"/>
  <c r="C658" i="6"/>
  <c r="C657" i="6"/>
  <c r="C652" i="6"/>
  <c r="C651" i="6"/>
  <c r="C650" i="6"/>
  <c r="C649" i="6"/>
  <c r="C648" i="6"/>
  <c r="C613" i="6"/>
  <c r="C611" i="6"/>
  <c r="D559" i="6"/>
  <c r="C555" i="6"/>
  <c r="B557" i="6"/>
  <c r="C545" i="6"/>
  <c r="C544" i="6"/>
  <c r="C542" i="6"/>
  <c r="C541" i="6"/>
  <c r="C540" i="6"/>
  <c r="C539" i="6"/>
  <c r="C538" i="6"/>
  <c r="C528" i="6"/>
  <c r="C527" i="6"/>
  <c r="C526" i="6"/>
  <c r="C525" i="6"/>
  <c r="C524" i="6"/>
  <c r="C498" i="6"/>
  <c r="C497" i="6"/>
  <c r="C493" i="6"/>
  <c r="C492" i="6"/>
  <c r="C491" i="6"/>
  <c r="C490" i="6"/>
  <c r="C483" i="6"/>
  <c r="C485" i="6"/>
  <c r="C484" i="6"/>
  <c r="C479" i="6"/>
  <c r="C478" i="6"/>
  <c r="C473" i="6"/>
  <c r="C472" i="6"/>
  <c r="C468" i="6"/>
  <c r="C464" i="6"/>
  <c r="C462" i="6"/>
  <c r="C454" i="6"/>
  <c r="C452" i="6"/>
  <c r="C451" i="6"/>
  <c r="C450" i="6"/>
  <c r="C453" i="6"/>
  <c r="C446" i="6"/>
  <c r="C443" i="6"/>
  <c r="C439" i="6"/>
  <c r="C438" i="6"/>
  <c r="C437" i="6"/>
  <c r="C400" i="6"/>
  <c r="C384" i="6"/>
  <c r="C377" i="6"/>
  <c r="C376" i="6"/>
  <c r="C371" i="6"/>
  <c r="C370" i="6"/>
  <c r="C365" i="6"/>
  <c r="B356" i="6"/>
  <c r="C345" i="6"/>
  <c r="C341" i="6"/>
  <c r="C333" i="6"/>
  <c r="C330" i="6"/>
  <c r="C329" i="6"/>
  <c r="C328" i="6"/>
  <c r="C324" i="6"/>
  <c r="C319" i="6"/>
  <c r="C318" i="6"/>
  <c r="C317" i="6"/>
  <c r="B321" i="6"/>
  <c r="C305" i="6"/>
  <c r="B307" i="6"/>
  <c r="C302" i="6"/>
  <c r="C301" i="6"/>
  <c r="B303" i="6"/>
  <c r="C293" i="6"/>
  <c r="B295" i="6"/>
  <c r="C289" i="6"/>
  <c r="C285" i="6"/>
  <c r="B291" i="6"/>
  <c r="B287" i="6"/>
  <c r="D281" i="6"/>
  <c r="C283" i="6"/>
  <c r="C277" i="6"/>
  <c r="B279" i="6"/>
  <c r="C226" i="6"/>
  <c r="C201" i="6"/>
  <c r="C200" i="6"/>
  <c r="C199" i="6"/>
  <c r="C198" i="6"/>
  <c r="C194" i="6"/>
  <c r="C193" i="6"/>
  <c r="C192" i="6"/>
  <c r="C191" i="6"/>
  <c r="C187" i="6"/>
  <c r="C186" i="6"/>
  <c r="C185" i="6"/>
  <c r="C184" i="6"/>
  <c r="C163" i="6"/>
  <c r="D180" i="6"/>
  <c r="C180" i="6"/>
  <c r="C175" i="6"/>
  <c r="C170" i="6"/>
  <c r="C165" i="6"/>
  <c r="C160" i="6"/>
  <c r="B161" i="6"/>
  <c r="C155" i="6"/>
  <c r="B181" i="6"/>
  <c r="B176" i="6"/>
  <c r="B171" i="6"/>
  <c r="B166" i="6"/>
  <c r="B156" i="6"/>
  <c r="C139" i="6"/>
  <c r="C114" i="6"/>
  <c r="C113" i="6"/>
  <c r="D109" i="6"/>
  <c r="C106" i="6"/>
  <c r="C105" i="6"/>
  <c r="B107" i="6"/>
  <c r="C97" i="6"/>
  <c r="C100" i="6"/>
  <c r="B103" i="6"/>
  <c r="C96" i="6"/>
  <c r="D93" i="6"/>
  <c r="D92" i="6"/>
  <c r="D91" i="6"/>
  <c r="C94" i="6"/>
  <c r="D88" i="6"/>
  <c r="D86" i="6"/>
  <c r="C66" i="6"/>
  <c r="C65" i="6"/>
  <c r="G56" i="6"/>
  <c r="G55" i="6"/>
  <c r="G54" i="6"/>
  <c r="F57" i="6"/>
  <c r="C49" i="6"/>
  <c r="C48" i="6"/>
  <c r="C47" i="6"/>
  <c r="C46" i="6"/>
  <c r="C43" i="6"/>
  <c r="C42" i="6"/>
  <c r="C41" i="6"/>
  <c r="C38" i="6"/>
  <c r="C37" i="6"/>
  <c r="C36" i="6"/>
  <c r="C12" i="6"/>
  <c r="C10" i="6"/>
  <c r="C11" i="6"/>
  <c r="C634" i="6"/>
  <c r="C633" i="6"/>
  <c r="B683" i="6"/>
  <c r="B678" i="6"/>
  <c r="B672" i="6"/>
  <c r="B663" i="6"/>
  <c r="B653" i="6"/>
  <c r="B635" i="6"/>
  <c r="B631" i="6"/>
  <c r="B625" i="6"/>
  <c r="B620" i="6"/>
  <c r="B615" i="6"/>
  <c r="B609" i="6"/>
  <c r="B603" i="6"/>
  <c r="B597" i="6"/>
  <c r="B591" i="6"/>
  <c r="B585" i="6"/>
  <c r="B579" i="6"/>
  <c r="B546" i="6"/>
  <c r="B533" i="6"/>
  <c r="B522" i="6"/>
  <c r="B500" i="6"/>
  <c r="B494" i="6"/>
  <c r="B487" i="6"/>
  <c r="B475" i="6"/>
  <c r="B480" i="6"/>
  <c r="B470" i="6"/>
  <c r="B465" i="6"/>
  <c r="B455" i="6"/>
  <c r="B440" i="6"/>
  <c r="B448" i="6"/>
  <c r="B397" i="6"/>
  <c r="B391" i="6"/>
  <c r="B386" i="6"/>
  <c r="B382" i="6"/>
  <c r="B372" i="6"/>
  <c r="B367" i="6"/>
  <c r="B362" i="6"/>
  <c r="B348" i="6"/>
  <c r="B343" i="6"/>
  <c r="B339" i="6"/>
  <c r="B331" i="6"/>
  <c r="B326" i="6"/>
  <c r="B315" i="6"/>
  <c r="B228" i="6"/>
  <c r="B195" i="6"/>
  <c r="B202" i="6"/>
  <c r="B209" i="6"/>
  <c r="B216" i="6"/>
  <c r="B223" i="6"/>
  <c r="B188" i="6"/>
  <c r="C151" i="6"/>
  <c r="C137" i="6"/>
  <c r="B141" i="6"/>
  <c r="B128" i="6"/>
  <c r="C124" i="6"/>
  <c r="B115" i="6"/>
  <c r="B98" i="6"/>
  <c r="C89" i="6"/>
  <c r="C84" i="6"/>
  <c r="B74" i="6"/>
  <c r="B67" i="6"/>
  <c r="B63" i="6"/>
  <c r="B50" i="6" l="1"/>
  <c r="B44" i="6"/>
  <c r="B39" i="6"/>
  <c r="B34" i="6"/>
  <c r="B29" i="6"/>
  <c r="B23" i="6"/>
  <c r="B7" i="6"/>
  <c r="B19" i="6"/>
  <c r="B239" i="5" l="1"/>
  <c r="C237" i="5" s="1"/>
  <c r="D141" i="5"/>
  <c r="D137" i="5"/>
  <c r="D139" i="5"/>
  <c r="C91" i="5"/>
  <c r="C90" i="5"/>
  <c r="C89" i="5"/>
  <c r="B92" i="5"/>
  <c r="C65" i="5"/>
  <c r="C64" i="5"/>
  <c r="C63" i="5"/>
  <c r="C62" i="5"/>
  <c r="C61" i="5"/>
  <c r="D62" i="5"/>
  <c r="C47" i="5"/>
  <c r="C46" i="5"/>
  <c r="C45" i="5"/>
  <c r="C26" i="5"/>
  <c r="C25" i="5"/>
  <c r="C24" i="5"/>
  <c r="C23" i="5"/>
  <c r="C111" i="5"/>
  <c r="C36" i="5"/>
  <c r="C58" i="5"/>
  <c r="C57" i="5"/>
  <c r="C56" i="5"/>
  <c r="C55" i="5"/>
  <c r="C35" i="5"/>
  <c r="C34" i="5"/>
  <c r="C15" i="5"/>
  <c r="C14" i="5"/>
  <c r="C13" i="5"/>
  <c r="C12" i="5"/>
  <c r="C11" i="5"/>
  <c r="C10" i="5"/>
  <c r="C19" i="5"/>
  <c r="C18" i="5"/>
  <c r="C17" i="5"/>
  <c r="C16" i="5"/>
  <c r="C6" i="5"/>
  <c r="C5" i="5"/>
  <c r="C4" i="5"/>
  <c r="C3" i="5"/>
  <c r="C2" i="5"/>
  <c r="B301" i="5"/>
  <c r="C236" i="5" l="1"/>
  <c r="C238" i="5"/>
  <c r="C361" i="5" l="1"/>
  <c r="C300" i="5"/>
  <c r="C299" i="5"/>
  <c r="B243" i="5"/>
  <c r="C242" i="5" s="1"/>
  <c r="C129" i="5"/>
  <c r="D128" i="5" s="1"/>
  <c r="C103" i="5"/>
  <c r="B109" i="5"/>
  <c r="C106" i="5" s="1"/>
  <c r="B382" i="5"/>
  <c r="C378" i="5" s="1"/>
  <c r="B375" i="5"/>
  <c r="C371" i="5" s="1"/>
  <c r="B357" i="5"/>
  <c r="C353" i="5" s="1"/>
  <c r="B367" i="5"/>
  <c r="C364" i="5" s="1"/>
  <c r="B347" i="5"/>
  <c r="C346" i="5" s="1"/>
  <c r="B332" i="5"/>
  <c r="C329" i="5" s="1"/>
  <c r="B336" i="5"/>
  <c r="C334" i="5" s="1"/>
  <c r="C104" i="5" l="1"/>
  <c r="C365" i="5"/>
  <c r="C107" i="5"/>
  <c r="C330" i="5"/>
  <c r="C372" i="5"/>
  <c r="C108" i="5"/>
  <c r="C343" i="5"/>
  <c r="C379" i="5"/>
  <c r="C327" i="5"/>
  <c r="C331" i="5"/>
  <c r="C344" i="5"/>
  <c r="C351" i="5"/>
  <c r="C355" i="5"/>
  <c r="C362" i="5"/>
  <c r="C366" i="5"/>
  <c r="C373" i="5"/>
  <c r="C380" i="5"/>
  <c r="C350" i="5"/>
  <c r="C105" i="5"/>
  <c r="C241" i="5"/>
  <c r="C328" i="5"/>
  <c r="C345" i="5"/>
  <c r="C352" i="5"/>
  <c r="C356" i="5"/>
  <c r="C363" i="5"/>
  <c r="C370" i="5"/>
  <c r="C374" i="5"/>
  <c r="C381" i="5"/>
  <c r="C354" i="5"/>
  <c r="C342" i="5"/>
  <c r="C360" i="5"/>
  <c r="B305" i="5"/>
  <c r="B309" i="5"/>
  <c r="B313" i="5"/>
  <c r="B317" i="5"/>
  <c r="B321" i="5"/>
  <c r="B325" i="5"/>
  <c r="B297" i="5"/>
  <c r="B292" i="5"/>
  <c r="B280" i="5"/>
  <c r="B267" i="5"/>
  <c r="C254" i="5"/>
  <c r="C260" i="5"/>
  <c r="C250" i="5"/>
  <c r="B204" i="5"/>
  <c r="C203" i="5" s="1"/>
  <c r="B189" i="5"/>
  <c r="C187" i="5" s="1"/>
  <c r="B185" i="5"/>
  <c r="B178" i="5"/>
  <c r="B171" i="5"/>
  <c r="B164" i="5"/>
  <c r="B157" i="5"/>
  <c r="B150" i="5"/>
  <c r="C168" i="5" l="1"/>
  <c r="C170" i="5"/>
  <c r="C167" i="5"/>
  <c r="C166" i="5"/>
  <c r="C169" i="5"/>
  <c r="C266" i="5"/>
  <c r="C262" i="5"/>
  <c r="C265" i="5"/>
  <c r="C263" i="5"/>
  <c r="C264" i="5"/>
  <c r="C324" i="5"/>
  <c r="C323" i="5"/>
  <c r="C307" i="5"/>
  <c r="C308" i="5"/>
  <c r="C146" i="5"/>
  <c r="C149" i="5"/>
  <c r="C145" i="5"/>
  <c r="C148" i="5"/>
  <c r="C147" i="5"/>
  <c r="C174" i="5"/>
  <c r="C177" i="5"/>
  <c r="C173" i="5"/>
  <c r="C176" i="5"/>
  <c r="C175" i="5"/>
  <c r="D248" i="5"/>
  <c r="D247" i="5"/>
  <c r="D245" i="5"/>
  <c r="D246" i="5"/>
  <c r="D249" i="5"/>
  <c r="C273" i="5"/>
  <c r="C274" i="5"/>
  <c r="C279" i="5"/>
  <c r="C272" i="5"/>
  <c r="C277" i="5"/>
  <c r="C271" i="5"/>
  <c r="C270" i="5"/>
  <c r="C320" i="5"/>
  <c r="C319" i="5"/>
  <c r="C304" i="5"/>
  <c r="C303" i="5"/>
  <c r="C156" i="5"/>
  <c r="C152" i="5"/>
  <c r="C154" i="5"/>
  <c r="C155" i="5"/>
  <c r="C153" i="5"/>
  <c r="C184" i="5"/>
  <c r="C180" i="5"/>
  <c r="C181" i="5"/>
  <c r="C183" i="5"/>
  <c r="C182" i="5"/>
  <c r="D256" i="5"/>
  <c r="D257" i="5"/>
  <c r="D259" i="5"/>
  <c r="D258" i="5"/>
  <c r="C288" i="5"/>
  <c r="C289" i="5"/>
  <c r="C282" i="5"/>
  <c r="C287" i="5"/>
  <c r="C285" i="5"/>
  <c r="C291" i="5"/>
  <c r="C283" i="5"/>
  <c r="C286" i="5"/>
  <c r="C284" i="5"/>
  <c r="C290" i="5"/>
  <c r="C315" i="5"/>
  <c r="C316" i="5"/>
  <c r="C162" i="5"/>
  <c r="C159" i="5"/>
  <c r="C161" i="5"/>
  <c r="C163" i="5"/>
  <c r="C160" i="5"/>
  <c r="D253" i="5"/>
  <c r="D252" i="5"/>
  <c r="C296" i="5"/>
  <c r="C295" i="5"/>
  <c r="C312" i="5"/>
  <c r="C311" i="5"/>
  <c r="C143" i="5"/>
  <c r="B133" i="5"/>
  <c r="B121" i="5"/>
  <c r="C119" i="5" s="1"/>
  <c r="B117" i="5"/>
  <c r="C115" i="5" s="1"/>
  <c r="B113" i="5"/>
  <c r="C112" i="5" s="1"/>
  <c r="B97" i="5"/>
  <c r="B92" i="3"/>
  <c r="B87" i="5"/>
  <c r="B82" i="5"/>
  <c r="B77" i="5"/>
  <c r="B72" i="5"/>
  <c r="B66" i="5"/>
  <c r="B59" i="5"/>
  <c r="B53" i="5"/>
  <c r="B48" i="5"/>
  <c r="B42" i="5"/>
  <c r="B37" i="5"/>
  <c r="B31" i="5"/>
  <c r="B20" i="5"/>
  <c r="B7" i="5"/>
  <c r="C81" i="5" l="1"/>
  <c r="C80" i="5"/>
  <c r="C79" i="5"/>
  <c r="D140" i="5"/>
  <c r="D142" i="5"/>
  <c r="D138" i="5"/>
  <c r="C40" i="5"/>
  <c r="C41" i="5"/>
  <c r="C84" i="5"/>
  <c r="C85" i="5"/>
  <c r="C86" i="5"/>
  <c r="C70" i="5"/>
  <c r="C71" i="5"/>
  <c r="C69" i="5"/>
  <c r="C51" i="5"/>
  <c r="C52" i="5"/>
  <c r="C76" i="5"/>
  <c r="C74" i="5"/>
  <c r="C75" i="5"/>
  <c r="C95" i="5"/>
  <c r="C96" i="5"/>
  <c r="C94" i="5"/>
  <c r="C131" i="5"/>
  <c r="C132" i="5"/>
</calcChain>
</file>

<file path=xl/sharedStrings.xml><?xml version="1.0" encoding="utf-8"?>
<sst xmlns="http://schemas.openxmlformats.org/spreadsheetml/2006/main" count="13351" uniqueCount="1393">
  <si>
    <t>1.1. Az intézmény melyik karán végezte szakirányú továbbképzését?</t>
  </si>
  <si>
    <t>1.2. Milyen szakirányú továbbképzést végzett (legutoljára) ebben az intézményben?</t>
  </si>
  <si>
    <t>1.5. Mennyi volt a képzési idő hossza?</t>
  </si>
  <si>
    <t>1.6. Melyik évben szerzett diplomát?</t>
  </si>
  <si>
    <t>1.7. Milyen szakon szerzett diplomát?</t>
  </si>
  <si>
    <t>1.8. Melyik felsőoktatási intézményben szerzett diplomát?</t>
  </si>
  <si>
    <t>1.9. Van egyéb, korábban szerzett felsőfokú végzettsége?</t>
  </si>
  <si>
    <t>1.9.1. Melyik évben szerzett diplomát?</t>
  </si>
  <si>
    <t>1.9.1.1. Milyen szakon szerzett diplomát?</t>
  </si>
  <si>
    <t>1.9.1.2. Melyik felsőoktatási intézményben szerzett diplomát?</t>
  </si>
  <si>
    <t>1.9.2. Van egyéb, korábban szerzett felsőfokú végzettsége?</t>
  </si>
  <si>
    <t>1.9.2.1. Melyik évben szerzett diplomát?</t>
  </si>
  <si>
    <t>1.9.2.2. Milyen szakon szerzett diplomát?</t>
  </si>
  <si>
    <t>1.9.2.3. Melyik felsőoktatási intézményben szerzett diplomát?</t>
  </si>
  <si>
    <t>1.10. A megadott szakirányú továbbképzés kapcsolódott valamely korábban megszerzett felsőfokú végzettségéhez?</t>
  </si>
  <si>
    <t>1.11. Hány éves munkatapasztalattal rendelkezett a szakirányú továbbképzés megkezdésekor?</t>
  </si>
  <si>
    <t>1.12. A képzés finanszírozását ki biztosította?</t>
  </si>
  <si>
    <t>1.13. A képzés elvégzése óta szerzett egyéb felsőfokú végzettséget?</t>
  </si>
  <si>
    <t>1.13.1. Milyen képzési formában szerezte azt?</t>
  </si>
  <si>
    <t>1.14. Részt vesz jelenleg felsőfokú képzésben?</t>
  </si>
  <si>
    <t>1.14.1. Milyen képzési formában?</t>
  </si>
  <si>
    <t>1.15. Tervezi, hogy az elkövetkező 1-3 évben újabb szakirányú továbbképzést végez el?</t>
  </si>
  <si>
    <t>1.16. Tervezi, hogy az elkövetkező 2-3 évben részt vesz az alábbi képzések valamelyikén? - 1.16.1. Felsőfokú/felsőoktatási szakképzés</t>
  </si>
  <si>
    <t>1.16. Tervezi, hogy az elkövetkező 2-3 évben részt vesz az alábbi képzések valamelyikén? - 1.16.2. Alapképzés (BA/BSc)</t>
  </si>
  <si>
    <t>1.16. Tervezi, hogy az elkövetkező 2-3 évben részt vesz az alábbi képzések valamelyikén? - 1.16.3. Mesterképzés (MA/MSc)</t>
  </si>
  <si>
    <t>1.16. Tervezi, hogy az elkövetkező 2-3 évben részt vesz az alábbi képzések valamelyikén? - 1.16.4. Egységes, osztatlan képzés/osztatlan mesterképzés (pl. jogász, orvosképzés)</t>
  </si>
  <si>
    <t>1.16. Tervezi, hogy az elkövetkező 2-3 évben részt vesz az alábbi képzések valamelyikén? - 1.16.5. Doktori (PhD, DLA) képzés</t>
  </si>
  <si>
    <t>1.17. Rendelkezik nyelvvizsgával az alábbi idegen nyelvekből? - 1.17.1. Angol</t>
  </si>
  <si>
    <t>1.17. Rendelkezik nyelvvizsgával az alábbi idegen nyelvekből? - 1.17.2. Német</t>
  </si>
  <si>
    <t>1.17. Rendelkezik nyelvvizsgával az alábbi idegen nyelvekből? - 1.17.3. Francia</t>
  </si>
  <si>
    <t>1.17. Rendelkezik nyelvvizsgával az alábbi idegen nyelvekből? - 1.17.4. Olasz</t>
  </si>
  <si>
    <t>1.17. Rendelkezik nyelvvizsgával az alábbi idegen nyelvekből? - 1.17.5. Spanyol</t>
  </si>
  <si>
    <t>1.17. Rendelkezik nyelvvizsgával az alábbi idegen nyelvekből? - 1.17.6. Orosz</t>
  </si>
  <si>
    <t>1.17. Rendelkezik nyelvvizsgával az alábbi idegen nyelvekből? - 1.17.7. Egyéb</t>
  </si>
  <si>
    <t>1.17.7.A. Melyik ez az egyéb nyelv?</t>
  </si>
  <si>
    <t>2.1. Miért döntött a szakirányú továbbképzés elvégzése mellett?
 - 2.1.1. Szakmához kapcsolódó hivatalos előírás (pl. orvos, jogász szakvizsga)</t>
  </si>
  <si>
    <t>2.1. Miért döntött a szakirányú továbbképzés elvégzése mellett?
 - 2.1.2. Munkahelyi hivatalos előírás meghatározott munkakör, pozíció eléréshez (pl. törvényi előírás)</t>
  </si>
  <si>
    <t>2.1. Miért döntött a szakirányú továbbképzés elvégzése mellett?
 - 2.1.3. Pályamódosításhoz szükséges hivatalos feltétel (pl. törvényi előírás)</t>
  </si>
  <si>
    <t>2.1. Miért döntött a szakirányú továbbképzés elvégzése mellett?
 - 2.1.4 Pályamódosításhoz szükséges nem hivatalos feltétel</t>
  </si>
  <si>
    <t>2.1. Miért döntött a szakirányú továbbképzés elvégzése mellett?
 - 2.1.5 Munkahelyi nem hivatalos elvárásnak megfelelés</t>
  </si>
  <si>
    <t>2.1. Miért döntött a szakirányú továbbképzés elvégzése mellett?
 - 2.1.6 Munkaerőpiaci pozíció erősítése, versenyképesség biztosítása</t>
  </si>
  <si>
    <t>2.1. Miért döntött a szakirányú továbbképzés elvégzése mellett?
 - 2.1.7 Munkahely által biztosított, támogatott képzési lehetőség kihasználása</t>
  </si>
  <si>
    <t>2.1. Miért döntött a szakirányú továbbképzés elvégzése mellett?
 - 2.1.8 Vállalkozás megkezdéséhez/folytatásához szükséges ismeretek, végzettség megszerzése</t>
  </si>
  <si>
    <t>2.1. Miért döntött a szakirányú továbbképzés elvégzése mellett?
 - 2.1.9 Meglévő ismeretek megújításának, bővítésének igénye</t>
  </si>
  <si>
    <t>2.1. Miért döntött a szakirányú továbbképzés elvégzése mellett?
 - 2.1.10. Új ismeretek szerzésének igénye, érdeklődés, tudásvágy</t>
  </si>
  <si>
    <t>2.2. Az alábbi szempontok mennyire voltak fontos elvárások az Ön számára az adott szakirányú továbbképzés választásakor? - 2.2.1. Szakmai elméleti tudás bővülése</t>
  </si>
  <si>
    <t>2.2. Az alábbi szempontok mennyire voltak fontos elvárások az Ön számára az adott szakirányú továbbképzés választásakor? - 2.2.2. Szakmai gyakorlati tudás bővülése</t>
  </si>
  <si>
    <t>2.2. Az alábbi szempontok mennyire voltak fontos elvárások az Ön számára az adott szakirányú továbbképzés választásakor? - 2.2.3. Speciális szaktudás megszerzése</t>
  </si>
  <si>
    <t>2.2. Az alábbi szempontok mennyire voltak fontos elvárások az Ön számára az adott szakirányú továbbképzés választásakor? - 2.2.4. Munkaerő-piaci pozíció javítása</t>
  </si>
  <si>
    <t>2.2. Az alábbi szempontok mennyire voltak fontos elvárások az Ön számára az adott szakirányú továbbképzés választásakor? - 2.2.5. Munkahelyváltás elősegítése</t>
  </si>
  <si>
    <t>2.2. Az alábbi szempontok mennyire voltak fontos elvárások az Ön számára az adott szakirányú továbbképzés választásakor? - 2.2.6. Pályamódosítás elősegítése</t>
  </si>
  <si>
    <t>2.2. Az alábbi szempontok mennyire voltak fontos elvárások az Ön számára az adott szakirányú továbbképzés választásakor? - 2.2.7. Vállalkozásra való felkészítés</t>
  </si>
  <si>
    <t>2.3. Mennyire elégedett az Ön által végzett szakirányú továbbképzéssel az alábbi szempontok szerint? - 2.3.1. szakmai elméleti tudás bővülése</t>
  </si>
  <si>
    <t>2.3. Mennyire elégedett az Ön által végzett szakirányú továbbképzéssel az alábbi szempontok szerint? - 2.3.2. szakmai gyakorlati tudás bővülése</t>
  </si>
  <si>
    <t>2.3. Mennyire elégedett az Ön által végzett szakirányú továbbképzéssel az alábbi szempontok szerint? - 2.3.3. speciális szaktudás megszerzése</t>
  </si>
  <si>
    <t>2.3. Mennyire elégedett az Ön által végzett szakirányú továbbképzéssel az alábbi szempontok szerint? - 2.3.4. munkaerő-piaci pozíció javítása</t>
  </si>
  <si>
    <t>2.3. Mennyire elégedett az Ön által végzett szakirányú továbbképzéssel az alábbi szempontok szerint? - 2.3.5. munkahelyváltás elősegítése</t>
  </si>
  <si>
    <t>2.3. Mennyire elégedett az Ön által végzett szakirányú továbbképzéssel az alábbi szempontok szerint? - 2.3.6. pályamódosítás elősegítése</t>
  </si>
  <si>
    <t>2.3. Mennyire elégedett az Ön által végzett szakirányú továbbképzéssel az alábbi szempontok szerint? - 2.3.7. vállalkozásra való felkészítés</t>
  </si>
  <si>
    <t>2.4. Véleménye szerint mik voltak a képzés hiányosságai?  - 2.4.1. korszerűtlen/kevés ismeret átadása</t>
  </si>
  <si>
    <t>2.4. Véleménye szerint mik voltak a képzés hiányosságai?  - 2.4.2. tanárok nem megfelelő hozzáállása</t>
  </si>
  <si>
    <t>2.4. Véleménye szerint mik voltak a képzés hiányosságai?  - 2.4.3. tanulmányi szervezési problémák az intézményben</t>
  </si>
  <si>
    <t>2.4. Véleménye szerint mik voltak a képzés hiányosságai?  - 2.4.4. képzési idő rövidsége</t>
  </si>
  <si>
    <t>2.4. Véleménye szerint mik voltak a képzés hiányosságai?  - 2.4.5. nem felel meg a munkaerőpiac elvárásainak</t>
  </si>
  <si>
    <t>2.4. Véleménye szerint mik voltak a képzés hiányosságai?  - 2.4.6. nem volt hiányosság</t>
  </si>
  <si>
    <t xml:space="preserve">2.4. Véleménye szerint mik voltak a képzés hiányosságai?  - 2.4.7. egyéb </t>
  </si>
  <si>
    <t>2.4.7.A. Véleménye szerint milyen egyéb hiányosságai voltak a képzésnek?</t>
  </si>
  <si>
    <t>2.5. Jelentett-e a szakirányú továbbképzés elvégzése előrelépést az alábbi területek valamelyikén?
 - 2.5.1. Munkahelyi hierarchiában elfoglalt pozíció javulása</t>
  </si>
  <si>
    <t>2.5. Jelentett-e a szakirányú továbbképzés elvégzése előrelépést az alábbi területek valamelyikén?
 - 2.5.2. Jövedelem növekedése</t>
  </si>
  <si>
    <t>2.5. Jelentett-e a szakirányú továbbképzés elvégzése előrelépést az alábbi területek valamelyikén?
 - 2.5.3. Kapcsolati tőke növekedése</t>
  </si>
  <si>
    <t>2.5. Jelentett-e a szakirányú továbbképzés elvégzése előrelépést az alábbi területek valamelyikén?
 - 2.5.4. Szakmai karrierút váltás</t>
  </si>
  <si>
    <t>2.5. Jelentett-e a szakirányú továbbképzés elvégzése előrelépést az alábbi területek valamelyikén?
 - 2.5.5. Önértékelés javulása</t>
  </si>
  <si>
    <t>2.6. Visszanézve, ha újra választhatna, akkor ugyanezt a képzési programot választaná, ugyanebben az intézményben?</t>
  </si>
  <si>
    <t>3.1. A végzettség megszerzésekor rendelkezett Ön főállású munkaviszonnyal (szolgálati jogviszonnyal)?</t>
  </si>
  <si>
    <t>3.1.1. Véleménye szerint milyen szakterületen végzett tanulmányok feleltek meg a legjobban ennek a munkának?</t>
  </si>
  <si>
    <t>3.2. A végzettség megszerzése után közvetlenül keresett munkát?</t>
  </si>
  <si>
    <t>[4 -] Nem, egyéb okból:  - 3.2. A végzettség megszerzése után közvetlenül keresett munkát?</t>
  </si>
  <si>
    <t>3.2.1. A végzettség megszerzése után talált-e munkát?</t>
  </si>
  <si>
    <t>3.2.1.1. A végzettség megszerzése után összesen hány hónapig kereste első munkáját?</t>
  </si>
  <si>
    <t>3.2.2. Hogyan jutott a végzettség utáni első munkájához?</t>
  </si>
  <si>
    <t>[9 -] Egyéb: - 3.2.2. Hogyan jutott a végzettség utáni első munkájához?</t>
  </si>
  <si>
    <t>3.2.3. Véleménye szerint milyen szakterületen végzett tanulmányok felelnek meg a legjobban ennek a munkának?</t>
  </si>
  <si>
    <t>3.3. Ennek a végzettségnek a megszerzése óta volt munkanélküli?</t>
  </si>
  <si>
    <t>3.3.1. Volt ezek közt regisztrált munkanélküli időszak?</t>
  </si>
  <si>
    <t>3.4. A kérdőív alapjául szolgáló végzettség megszerzését követően dolgozott hosszabb-rövidebb ideig külföldön?</t>
  </si>
  <si>
    <t xml:space="preserve">3.4.1. Összesen hány alkalommal dolgozott külföldön? </t>
  </si>
  <si>
    <t>3.4.2. Összesen hány hónapot dolgozott külföldön a képzettség megszerzését követően?</t>
  </si>
  <si>
    <t>3.4.3. Milyen országokban dolgozott? Kérjük, sorolja fel!</t>
  </si>
  <si>
    <t>3.4.4. Ez a munka/ezek a munkák kapcsolódtak a végzettségéhez?</t>
  </si>
  <si>
    <t>3.5. Tervez (további) külföldi munkavállalást az elkövetkező 5 évben?</t>
  </si>
  <si>
    <t>4.1. Mi az Ön jelenlegi fő munkaerőpiaci státusza?</t>
  </si>
  <si>
    <t>4.1.1. Milyen beosztásban dolgozik?</t>
  </si>
  <si>
    <t>4.1.4.1. Hány hónapja munkanélküli?</t>
  </si>
  <si>
    <t>4.1.4.2. Keres-e munkát?</t>
  </si>
  <si>
    <t>4.1.6. Rendelkezik főállású munkahellyel?</t>
  </si>
  <si>
    <t>4.2. Munkaerőpiaci részvétel</t>
  </si>
  <si>
    <t>4.3. Az Ön fő munkaviszonya:</t>
  </si>
  <si>
    <t>4.4. Ön…:</t>
  </si>
  <si>
    <t>4.5. Mi jelenlegi foglalkozásának, munkakörének megnevezése?</t>
  </si>
  <si>
    <t>4.6. Hány alkalmazottja/beosztottja van?</t>
  </si>
  <si>
    <t>4.7. Milyen mértékben használja jelenlegi munkájában a kérdőív alapjául szolgáló tanulmányai során elsajátított tudást, megszerzett készségeket?</t>
  </si>
  <si>
    <t>4.8. Véleménye szerint milyen szakterületen végzett tanulmányok felelnek meg a legjobban ennek a munkának?</t>
  </si>
  <si>
    <t>4.9. Véleménye szerint milyen szintű képzettség felel meg legjobban jelenlegi munkájának?</t>
  </si>
  <si>
    <t>4.10. Milyen jellegű munkahelyen dolgozik Ön?</t>
  </si>
  <si>
    <t>4.11. Az Ön munkahelye…:</t>
  </si>
  <si>
    <t>4.12. Az Ön munkahelye…:</t>
  </si>
  <si>
    <t>4.13. Megközelítőleg hány fő dolgozik az Ön cégénél?</t>
  </si>
  <si>
    <t>4.14. Kérjük, az alábbi listából válassza ki munkahelye ágazatát!</t>
  </si>
  <si>
    <t>4.14.A Milyen egyéb ágazathoz tartozik munkahelye?</t>
  </si>
  <si>
    <t>4.15. Kérjük, tüntesse fel munkahelye települését! Ön külföldön (nem Magyarországon) dolgozik?</t>
  </si>
  <si>
    <t>4.15.1. Kérjük, adja meg az ország nevét:</t>
  </si>
  <si>
    <t>4.15.2. Kérjük, adja meg a település irányítószámát:</t>
  </si>
  <si>
    <t xml:space="preserve">4.16.1. Mennyi volt az előző hónapban / az utolsó olyan hónapban, amikor jellemző, „normál” fizetést kapott, a főállásából származó havi nettó (adózás utáni) keresete? </t>
  </si>
  <si>
    <t>4.16.2. Hány munkaórát dolgozott főállásában az előző héten? Ha ez nem egy "szokásos" hét volt, akkor az utolsó "szokásos" héten hány munkaórát dolgozott a főállású munkahelyén?</t>
  </si>
  <si>
    <t>4.17. Van Önnek főállása mellett, kiegészítő munkatevékenysége?</t>
  </si>
  <si>
    <t>4.17.1. Véleménye szerint milyen szakterületen végzett tanulmányok felelnek meg a legjobban ennek a munkának?</t>
  </si>
  <si>
    <t>4.17.2. Véleménye szerint milyen szintű képzettség felel meg legjobban jelenlegi mellékállású munkájának?</t>
  </si>
  <si>
    <t>4.17.3. Másodállásából/mellékállásából mennyi havi nettó keresete származott az előző hónapban?</t>
  </si>
  <si>
    <t>4.18. A felsoroltak közül mely idegen nyelveket milyen rendszerességgel használ a munkája során? - 4.18.1. Angol</t>
  </si>
  <si>
    <t>4.18. A felsoroltak közül mely idegen nyelveket milyen rendszerességgel használ a munkája során? - 4.18.2. Német</t>
  </si>
  <si>
    <t>4.18. A felsoroltak közül mely idegen nyelveket milyen rendszerességgel használ a munkája során? - 4.18.3. Francia</t>
  </si>
  <si>
    <t>4.18. A felsoroltak közül mely idegen nyelveket milyen rendszerességgel használ a munkája során? - 4.18.4. Olasz</t>
  </si>
  <si>
    <t>4.18. A felsoroltak közül mely idegen nyelveket milyen rendszerességgel használ a munkája során? - 4.18.5. Spanyol</t>
  </si>
  <si>
    <t>4.18. A felsoroltak közül mely idegen nyelveket milyen rendszerességgel használ a munkája során? - 4.18.6. Orosz</t>
  </si>
  <si>
    <t>4.18. A felsoroltak közül mely idegen nyelveket milyen rendszerességgel használ a munkája során? - 4.18.7. Egyéb nyelvet</t>
  </si>
  <si>
    <t>4.18.7.A. Melyik ez az egyéb nyelv?</t>
  </si>
  <si>
    <t>5.1. Mennyire elégedett főállású munkájával az alábbi szempontok szerint? - 5.1.1. A munka szakmai, tartalmi része</t>
  </si>
  <si>
    <t xml:space="preserve">5.1. Mennyire elégedett főállású munkájával az alábbi szempontok szerint? - 5.1.2. Szakmai előmenetel, karrierépítés </t>
  </si>
  <si>
    <t>5.1. Mennyire elégedett főállású munkájával az alábbi szempontok szerint? - 5.1.3. A munka presztízse, társadalmi megbecsültsége</t>
  </si>
  <si>
    <t xml:space="preserve">5.1. Mennyire elégedett főállású munkájával az alábbi szempontok szerint? - 5.1.4. Jövedelem, juttatások </t>
  </si>
  <si>
    <t>5.1. Mennyire elégedett főállású munkájával az alábbi szempontok szerint? - 5.1.5. A munka személyi körülményei</t>
  </si>
  <si>
    <t>5.1. Mennyire elégedett főállású munkájával az alábbi szempontok szerint? - 5.1.6. A munka tárgyi körülményei</t>
  </si>
  <si>
    <t>5.1. Mennyire elégedett főállású munkájával az alábbi szempontok szerint? - 5.1.7. A munka összességét tekintve</t>
  </si>
  <si>
    <t>6.1. Az Ön neme?</t>
  </si>
  <si>
    <t>6.2. Melyik évben született Ön?</t>
  </si>
  <si>
    <t>6.3. Mi az Ön hivatalos családi állapota?</t>
  </si>
  <si>
    <t xml:space="preserve">6.4. Van 18 év alatti gyermeke? </t>
  </si>
  <si>
    <t>6.4.1. Hány 18 év alatti gyermeke van?</t>
  </si>
  <si>
    <t>6.5. Milyen településen lakott Ön 14 éves korában? Ez a település külföldön (nem Magyarországon) van?</t>
  </si>
  <si>
    <t>6.5.1. Kérjük, adja meg az ország nevét:</t>
  </si>
  <si>
    <t>6.5.2. Kérjük, adja meg a település irányítószámát:</t>
  </si>
  <si>
    <t>6.6. Milyen településen él Ön jelenleg? Ez a település külföldön (nem Magyarországon) van?</t>
  </si>
  <si>
    <t>6.6.1. Kérjük, adja meg az ország nevét:</t>
  </si>
  <si>
    <t>6.6.2. Kérjük, adja meg lakhelye irányítószámát:</t>
  </si>
  <si>
    <t>6.7. Milyen típusú középiskolai osztályban szerzett érettségit?</t>
  </si>
  <si>
    <t>6.8. Mi volt az Ön édesapjának legmagasabb iskolai végzettsége akkor, amikor Ön 14 éves volt?</t>
  </si>
  <si>
    <t>6.9. Mi volt az Ön édesanyjának legmagasabb iskolai végzettsége akkor, amikor Ön 14 éves volt?</t>
  </si>
  <si>
    <t>6.10. Összességében hogyan ítéli meg családja anyagi helyzetét akkor, amikor Ön 14 éves volt?</t>
  </si>
  <si>
    <t>6.11. Van a családjában az Önéhez hasonló szakterületen végzettséget szerzett, e szakterületen dolgozó családtag? Kérjük, ne a végzettség szintjére, hanem az esetleges szakmai kapcsolódásra gondoljon!</t>
  </si>
  <si>
    <t>Nem</t>
  </si>
  <si>
    <t/>
  </si>
  <si>
    <t>Pedagógiai</t>
  </si>
  <si>
    <t>gyakorlati oktató</t>
  </si>
  <si>
    <t xml:space="preserve"> 4 félév</t>
  </si>
  <si>
    <t>pedagőgia</t>
  </si>
  <si>
    <t>eke</t>
  </si>
  <si>
    <t>[1 -] Igen</t>
  </si>
  <si>
    <t>óvónő</t>
  </si>
  <si>
    <t>ctkf</t>
  </si>
  <si>
    <t>[2 -] Nem</t>
  </si>
  <si>
    <t>Teljes mértékben kapcsolódik (valamelyik) korábbi végzettségemhez, folytatása annak</t>
  </si>
  <si>
    <t xml:space="preserve"> 10 évnél több</t>
  </si>
  <si>
    <t xml:space="preserve"> Részben önmagam, részben munkáltatóm</t>
  </si>
  <si>
    <t xml:space="preserve"> Felsőfokú/felsőoktatási szakképzés</t>
  </si>
  <si>
    <t xml:space="preserve"> Igen, ugyanebben az intézményben, másik szakterületen</t>
  </si>
  <si>
    <t>Igen, a kérdőív alapjául szolgáló intézményben</t>
  </si>
  <si>
    <t>[1 -] Nincs nyelvvizsga, nem ismeri a nyelvet</t>
  </si>
  <si>
    <t>[5 -] Felsőfokú nyelvvizsga (vagy azzal egyenértékű)</t>
  </si>
  <si>
    <t xml:space="preserve"> Nagyon fontos volt</t>
  </si>
  <si>
    <t>Egyáltalán nem volt fontos</t>
  </si>
  <si>
    <t xml:space="preserve"> 5 Nagyon fontos volt</t>
  </si>
  <si>
    <t xml:space="preserve"> 4	</t>
  </si>
  <si>
    <t xml:space="preserve"> 3	</t>
  </si>
  <si>
    <t xml:space="preserve"> 5 Teljes mértékben elégedett</t>
  </si>
  <si>
    <t xml:space="preserve">1=Egyáltalán nem jelentett előrelépést	</t>
  </si>
  <si>
    <t xml:space="preserve"> 5=Nagy előrelépést jelentett</t>
  </si>
  <si>
    <t>Igen</t>
  </si>
  <si>
    <t>Csak a saját (kérdőív alapjául szolgáló) tanulmányok szakterülete</t>
  </si>
  <si>
    <t>[2 -] Nem, mert már akkor is dolgoztam</t>
  </si>
  <si>
    <t>[3 -] Nem</t>
  </si>
  <si>
    <t xml:space="preserve"> Nem</t>
  </si>
  <si>
    <t>[1 -] Alkalmazott</t>
  </si>
  <si>
    <t xml:space="preserve"> Középvezető</t>
  </si>
  <si>
    <t>[1 -] Jelenleg (is) dolgozik</t>
  </si>
  <si>
    <t xml:space="preserve">Állandó jellegű és határozatlan idejű </t>
  </si>
  <si>
    <t>Köztisztviselő, közalkalmazott, kormánytisztviselő (egyéb közszolgálati jogviszonyban áll)</t>
  </si>
  <si>
    <t>pedagógus</t>
  </si>
  <si>
    <t>Nincs alkalmazottja/beosztottja</t>
  </si>
  <si>
    <t xml:space="preserve"> Nagymértékben</t>
  </si>
  <si>
    <t xml:space="preserve"> A saját és a kapcsolódó szakterületek </t>
  </si>
  <si>
    <t xml:space="preserve"> Főiskolai diploma/BA/BSc végzettség</t>
  </si>
  <si>
    <t>óvoda</t>
  </si>
  <si>
    <t>Teljes mértékben állami/önkormányzati tulajdonú</t>
  </si>
  <si>
    <t>Teljes mértékben magyar tulajdonú</t>
  </si>
  <si>
    <t xml:space="preserve"> 50-249 fő</t>
  </si>
  <si>
    <t xml:space="preserve">[16 -] Oktatás </t>
  </si>
  <si>
    <t xml:space="preserve"> Heti 40-50 órát</t>
  </si>
  <si>
    <t xml:space="preserve"> Teljesen elégedett</t>
  </si>
  <si>
    <t xml:space="preserve"> Inkább elégedett</t>
  </si>
  <si>
    <t xml:space="preserve"> Inkább elégedetlen</t>
  </si>
  <si>
    <t xml:space="preserve"> Nő</t>
  </si>
  <si>
    <t xml:space="preserve"> Házas</t>
  </si>
  <si>
    <t>[2 -] Nincs</t>
  </si>
  <si>
    <t>Gimnázium – hagyományos 4 osztályos</t>
  </si>
  <si>
    <t xml:space="preserve"> Szakmunkásképző, szakiskola (érettségi nélkül)</t>
  </si>
  <si>
    <t xml:space="preserve"> Főiskola</t>
  </si>
  <si>
    <t xml:space="preserve"> Nagyjából átlagos</t>
  </si>
  <si>
    <t xml:space="preserve"> Igen, csak a szülők között</t>
  </si>
  <si>
    <t>orosz-angol szak</t>
  </si>
  <si>
    <t>Ho Si Minh Tanárképző fóiskola</t>
  </si>
  <si>
    <t>tanító</t>
  </si>
  <si>
    <t>BTF</t>
  </si>
  <si>
    <t xml:space="preserve"> Nincsen</t>
  </si>
  <si>
    <t xml:space="preserve"> Az átlagosnál valamivel rosszabb</t>
  </si>
  <si>
    <t xml:space="preserve"> Szakmunkásképző, szakiskola (érettségi nélkül)  </t>
  </si>
  <si>
    <t>[4 -] Szakközépiskola</t>
  </si>
  <si>
    <t>[1 -] Van</t>
  </si>
  <si>
    <t>[4 -] Soha</t>
  </si>
  <si>
    <t>[3 -] Ritkábban</t>
  </si>
  <si>
    <t xml:space="preserve"> Heti 40-49 óra között</t>
  </si>
  <si>
    <t>[3 -] Feldolgozóipar (pl. élelmiszer, ruházat, építőanyag, szerszám, gépgyártás, gyógyszergyártás, elektronikai eszközök, járművek gyártása, fafeldolgozás)</t>
  </si>
  <si>
    <t xml:space="preserve"> 1000 fő vagy afölött</t>
  </si>
  <si>
    <t xml:space="preserve"> Teljes mértékben külföldi tulajdonú</t>
  </si>
  <si>
    <t xml:space="preserve"> Teljes mértékben magántulajdonú</t>
  </si>
  <si>
    <t>Ipari termelő cég.</t>
  </si>
  <si>
    <t xml:space="preserve"> Munkája nem igényel felsőfokú végzettséget</t>
  </si>
  <si>
    <t xml:space="preserve"> Közepes mértékben</t>
  </si>
  <si>
    <t xml:space="preserve"> 1-9 alkalmazott/beosztott</t>
  </si>
  <si>
    <t>Készletkoordinátor. Egy adott gyártó terület/osztály alapanyag ellátásának koordinálása.</t>
  </si>
  <si>
    <t xml:space="preserve"> Más helyen dolgozik</t>
  </si>
  <si>
    <t xml:space="preserve"> Beosztott, nem diplomás foglalkozás</t>
  </si>
  <si>
    <t xml:space="preserve"> A saját és a kapcsolódó szakterületek</t>
  </si>
  <si>
    <t xml:space="preserve"> 4</t>
  </si>
  <si>
    <t xml:space="preserve"> 3</t>
  </si>
  <si>
    <t>1 Egyáltalán nem volt fontos</t>
  </si>
  <si>
    <t>[2 -] Nincs nyelvvizsga, de ismeri a nyelvet</t>
  </si>
  <si>
    <t xml:space="preserve"> Nem szeretnék</t>
  </si>
  <si>
    <t>Igen, a felsőfokú/felsőoktatási szakképzéshez kapcsolódó szakterületen</t>
  </si>
  <si>
    <t>Logisztika</t>
  </si>
  <si>
    <t xml:space="preserve"> 2014</t>
  </si>
  <si>
    <t xml:space="preserve"> Költségtérítéses/önköltséges</t>
  </si>
  <si>
    <t>gazdálkodási és menedzsment</t>
  </si>
  <si>
    <t>Gazdaság-és társadalomtudományi</t>
  </si>
  <si>
    <t xml:space="preserve"> Az átlagosnál valamivel jobb</t>
  </si>
  <si>
    <t>[3 -] 6, 8 osztályos középiskola, kéttannyelvű gimnázium</t>
  </si>
  <si>
    <t xml:space="preserve"> Élettársi vagy tartós együttélési kapcsolatban él</t>
  </si>
  <si>
    <t>Teljesen elégedetlen</t>
  </si>
  <si>
    <t>[15 -] Közigazgatás, védelem, kötelező társadalombiztosítás</t>
  </si>
  <si>
    <t>Magyar Államkincstár</t>
  </si>
  <si>
    <t xml:space="preserve"> Kevéssé</t>
  </si>
  <si>
    <t>értékpapír-forgalmazási ügyintéző</t>
  </si>
  <si>
    <t>Álláshirdetésre jelentkezett</t>
  </si>
  <si>
    <t>[2 -] Keresés után találtam</t>
  </si>
  <si>
    <t xml:space="preserve"> 2</t>
  </si>
  <si>
    <t>Nappali</t>
  </si>
  <si>
    <t>6.11. Van-e a családjában az Önéhez hasonló szakterületen végzettséget szerzett, e szakterületen dolgozó családtag?</t>
  </si>
  <si>
    <t xml:space="preserve">6.4. Van-e 18 év alatti gyermeke? </t>
  </si>
  <si>
    <t>4.18.7.A. Melyik egyéb nyelvet használja még a munkája során?</t>
  </si>
  <si>
    <t xml:space="preserve">4.15. Kérjük, tüntesse fel munkahelye települését! Ön külföldön (nem Magyarországon) dolgozik? </t>
  </si>
  <si>
    <t>3.7. Tervez (további) külföldi munkavállalást az elkövetkező 5 évben?</t>
  </si>
  <si>
    <t>3.6.4. Ez a munka/ezek a munkák kapcsolódtak a felsőfokú végzettségéhez?</t>
  </si>
  <si>
    <t>3.6.3. Milyen országokban dolgozott? Kérjük, sorolja fel!</t>
  </si>
  <si>
    <t>3.6.2. Összesen hány hónapot dolgozott külföldön a képzettség megszerzését követően?</t>
  </si>
  <si>
    <t xml:space="preserve">3.6.1. Összesen hány alkalommal dolgozott külföldön? </t>
  </si>
  <si>
    <t>3.6. A kérdőív alapjául szolgáló felsőfokú végzettség megszerzését követően dolgozott hosszabb-rövidebb ideig külföldön?</t>
  </si>
  <si>
    <t>3.5.1. Volt ezek közt regisztrált munkanélküli időszak?</t>
  </si>
  <si>
    <t>3.5. Ennek a végzettségnek a megszerzése óta volt munkanélküli?</t>
  </si>
  <si>
    <t>3.4.3. Véleménye szerint milyen szakterületen végzett tanulmányok felelnek meg a legjobban ennek a munkának?</t>
  </si>
  <si>
    <t>[9 -] Egyéb: - 3.4.2. Hogyan jutott a végzettség utáni első munkájához?</t>
  </si>
  <si>
    <t>3.4.2. Hogyan jutott a végzettség utáni első munkájához?</t>
  </si>
  <si>
    <t>3.4.1.1. A végzettség megszerzése után összesen hány hónapig kereste első munkáját?</t>
  </si>
  <si>
    <t>3.4.1. A végzettség megszerzése után talált-e munkát?</t>
  </si>
  <si>
    <t>[4 -] Nem, egyéb okból:  - 3.4. A végzettség megszerzése után közvetlenül keresett munkát?</t>
  </si>
  <si>
    <t>3.4. A végzettség megszerzése után közvetlenül keresett munkát?</t>
  </si>
  <si>
    <t>3.3.1. Véleménye szerint milyen szakterületen végzett tanulmányok feleltek meg a legjobban ennek a munkának?</t>
  </si>
  <si>
    <t>3.3. A végzettség megszerzésekor rendelkezett Ön főállású munkaviszonnyal (szolgálati jogviszonnyal)?</t>
  </si>
  <si>
    <t>3.2. Végzettsége megszerzése előtt (felsőfokú tanulmányai közben, vagy azelőtt)… - 3.2.3. …dolgozott külföldön?</t>
  </si>
  <si>
    <t>3.2. Végzettsége megszerzése előtt (felsőfokú tanulmányai közben, vagy azelőtt)… - 3.2.2. …végzett nem szakmai munkát?</t>
  </si>
  <si>
    <t>3.2. Végzettsége megszerzése előtt (felsőfokú tanulmányai közben, vagy azelőtt)… - 3.2.1. …végzett tanulmányaihoz kapcsolódó (szakmai) munkát?</t>
  </si>
  <si>
    <t>3.1.1. Gyakorlati helyén a későbbiekben alkalmazták-e?</t>
  </si>
  <si>
    <t>3.1. A kérdőív alapjául szolgáló tanulmányai alatt részt vett a tanulmányok részét képező kötelező szakmai gyakorlaton?</t>
  </si>
  <si>
    <t>2.4. Visszanézve, ha újra választhatna, akkor ugyanezt a képzést választaná, ugyanebben az intézményben?</t>
  </si>
  <si>
    <t>2.3.11.A Amennyiben az előző válasznál az egyéb lehetőséget választotta, kérjük fejtse ki, mire gondolt.</t>
  </si>
  <si>
    <t>2.3. Véleménye szerint mik voltak a képzés hiányosságai? - [11 -] Egyéb</t>
  </si>
  <si>
    <t>2.3. Véleménye szerint mik voltak a képzés hiányosságai? - [10 -] Nem volt hiányosság</t>
  </si>
  <si>
    <t>2.3. Véleménye szerint mik voltak a képzés hiányosságai? - [9 -] Nem készített fel a munkaerőpiac elvárásaira</t>
  </si>
  <si>
    <t>2.3. Véleménye szerint mik voltak a képzés hiányosságai? - [8 -] Képzési idő rövidsége</t>
  </si>
  <si>
    <t>2.3. Véleménye szerint mik voltak a képzés hiányosságai? - [7 -] Nyelvoktatás, nyelvi követelmények hiánya</t>
  </si>
  <si>
    <t>2.3. Véleménye szerint mik voltak a képzés hiányosságai? - [6 -] A végzettség alacsony elismertsége</t>
  </si>
  <si>
    <t>2.3. Véleménye szerint mik voltak a képzés hiányosságai? - [5 -] Tanulmányi szervezési problémák az intézményben</t>
  </si>
  <si>
    <t>2.3. Véleménye szerint mik voltak a képzés hiányosságai? - [4 -] Képzés nagy időterhelése</t>
  </si>
  <si>
    <t>2.3. Véleménye szerint mik voltak a képzés hiányosságai? - [3 -] Tanárok nem megfelelő hozzáállása</t>
  </si>
  <si>
    <t>2.3. Véleménye szerint mik voltak a képzés hiányosságai? - [2 -] Kevés gyakorlati lehetőség</t>
  </si>
  <si>
    <t>2.3. Véleménye szerint mik voltak a képzés hiányosságai? - [1 -] Korszerűtlen/kevés ismeret átadása</t>
  </si>
  <si>
    <t>2.2. Kérjük, 1-től 5-ig terjedő skálán értékelje, hogy az egyes szempontok mennyire voltak fontos elvárásai a képzés irányában? - 2.2.5. Vállalkozásra való felkészítés</t>
  </si>
  <si>
    <t>2.2. Kérjük, 1-től 5-ig terjedő skálán értékelje, hogy az egyes szempontok mennyire voltak fontos elvárásai a képzés irányában? - 2.2.4. (Kedvezőbb) munkavállalás segítése</t>
  </si>
  <si>
    <t>2.2. Kérjük, 1-től 5-ig terjedő skálán értékelje, hogy az egyes szempontok mennyire voltak fontos elvárásai a képzés irányában? - 2.2.3. Továbbtanulás segítése</t>
  </si>
  <si>
    <t>2.2. Kérjük, 1-től 5-ig terjedő skálán értékelje, hogy az egyes szempontok mennyire voltak fontos elvárásai a képzés irányában? - 2.2.2. Szakmai gyakorlati tudás bővülése</t>
  </si>
  <si>
    <t>2.2. Kérjük, 1-től 5-ig terjedő skálán értékelje, hogy az egyes szempontok mennyire voltak fontos elvárásai a képzés irányában? - 2.2.1. Szakmai elméleti tudás bővülése</t>
  </si>
  <si>
    <t>2.1. Mekkora szerepet játszottak az alábbi szempontok abban, hogy a felsőfokú/felsőoktatási szakképzési továbbtanulási forma mellett döntött? - 2.1.12. Ez a képzési forma tűnt reálisan vállalhatónak, megvalósíthatónak.</t>
  </si>
  <si>
    <t>2.1. Mekkora szerepet játszottak az alábbi szempontok abban, hogy a felsőfokú/felsőoktatási szakképzési továbbtanulási forma mellett döntött? - 2.1.11. A képzés közeli intézmény képzési kínálatában szerepelt</t>
  </si>
  <si>
    <t>2.1. Mekkora szerepet játszottak az alábbi szempontok abban, hogy a felsőfokú/felsőoktatási szakképzési továbbtanulási forma mellett döntött? - 2.1.10. Munka mellett végezhető képzési forma</t>
  </si>
  <si>
    <t>2.1. Mekkora szerepet játszottak az alábbi szempontok abban, hogy a felsőfokú/felsőoktatási szakképzési továbbtanulási forma mellett döntött? - 2.1.9. Képzési forma gyakorlat-orientált jellege</t>
  </si>
  <si>
    <t>2.1. Mekkora szerepet játszottak az alábbi szempontok abban, hogy a felsőfokú/felsőoktatási szakképzési továbbtanulási forma mellett döntött? - 2.1.8. Képzési forma rövid képzési ideje</t>
  </si>
  <si>
    <t>2.1. Mekkora szerepet játszottak az alábbi szempontok abban, hogy a felsőfokú/felsőoktatási szakképzési továbbtanulási forma mellett döntött? - 2.1.7. Tandíjmentes tanulmányok lehetősége</t>
  </si>
  <si>
    <t>2.1. Mekkora szerepet játszottak az alábbi szempontok abban, hogy a felsőfokú/felsőoktatási szakképzési továbbtanulási forma mellett döntött? - 2.1.6. Szakmai érdeklődés</t>
  </si>
  <si>
    <t>2.1. Mekkora szerepet játszottak az alábbi szempontok abban, hogy a felsőfokú/felsőoktatási szakképzési továbbtanulási forma mellett döntött? - 2.1.5. Meglévő (szak)képzettségtől eltérő pályamódosítási, átképzési szándék</t>
  </si>
  <si>
    <t>2.1. Mekkora szerepet játszottak az alábbi szempontok abban, hogy a felsőfokú/felsőoktatási szakképzési továbbtanulási forma mellett döntött? - 2.1.4. Meglévő (szak)képzettséghez illeszkedő kiegészítő ismeretszerzési, továbbképzési szándék</t>
  </si>
  <si>
    <t>2.1. Mekkora szerepet játszottak az alábbi szempontok abban, hogy a felsőfokú/felsőoktatási szakképzési továbbtanulási forma mellett döntött? - 2.1.3. Sikertelen jelentkezés más megcélzott képzésre</t>
  </si>
  <si>
    <t>2.1. Mekkora szerepet játszottak az alábbi szempontok abban, hogy a felsőfokú/felsőoktatási szakképzési továbbtanulási forma mellett döntött? - 2.1.2. Előkészület későbbi felsőfokú tanulmányokra (kreditátviteli lehetőség, beszámítás)</t>
  </si>
  <si>
    <t>2.1. Mekkora szerepet játszottak az alábbi szempontok abban, hogy a felsőfokú/felsőoktatási szakképzési továbbtanulási forma mellett döntött? - 2.1.1. Felsőfokú továbbtanulás általában</t>
  </si>
  <si>
    <t>1.15. A kérdőív alapjául szolgáló felsőfokú tanulmányai alatt, a végzettség megszerzése előtt tanult hosszabb-rövidebb ideig külföldön?</t>
  </si>
  <si>
    <t>1.14.7.A. Melyik ez az egyéb nyelv?</t>
  </si>
  <si>
    <t>1.14. Rendelkezik nyelvvizsgával az alábbi idegen nyelvekből? - 1.14.7. Egyéb</t>
  </si>
  <si>
    <t>1.14. Rendelkezik nyelvvizsgával az alábbi idegen nyelvekből? - 1.14.6. Orosz</t>
  </si>
  <si>
    <t>1.14. Rendelkezik nyelvvizsgával az alábbi idegen nyelvekből? - 1.14.5. Spanyol</t>
  </si>
  <si>
    <t>1.14. Rendelkezik nyelvvizsgával az alábbi idegen nyelvekből? - 1.14.4. Olasz</t>
  </si>
  <si>
    <t>1.14. Rendelkezik nyelvvizsgával az alábbi idegen nyelvekből? - 1.14.3. Francia</t>
  </si>
  <si>
    <t>1.14. Rendelkezik nyelvvizsgával az alábbi idegen nyelvekből? - 1.14.2. Német</t>
  </si>
  <si>
    <t>1.14. Rendelkezik nyelvvizsgával az alábbi idegen nyelvekből? - 1.14.1. Angol</t>
  </si>
  <si>
    <t>1.13. Tervezi, hogy az elkövetkező 2-3 évben részt vesz az alábbi képzések valamelyikén? - 1.13.6. Doktori (PhD, DLA) képzés</t>
  </si>
  <si>
    <t>1.13. Tervezi, hogy az elkövetkező 2-3 évben részt vesz az alábbi képzések valamelyikén? - 1.13.5. Szakirányú továbbképzés, rezidensképzés</t>
  </si>
  <si>
    <t>1.13. Tervezi, hogy az elkövetkező 2-3 évben részt vesz az alábbi képzések valamelyikén? - 1.13.4. Egységes, osztatlan képzés/osztatlan mesterképzés (pl. jogász, orvosképzés)</t>
  </si>
  <si>
    <t>1.13. Tervezi, hogy az elkövetkező 2-3 évben részt vesz az alábbi képzések valamelyikén? - 1.13.3. Mesterképzés (MA/MSc)</t>
  </si>
  <si>
    <t>1.13. Tervezi, hogy az elkövetkező 2-3 évben részt vesz az alábbi képzések valamelyikén? - 1.13.2. Alapképzés (BA/BSc)</t>
  </si>
  <si>
    <t>1.13. Tervezi, hogy az elkövetkező 2-3 évben részt vesz az alábbi képzések valamelyikén? - 1.13.1. Felsőfokú/felsőoktatási szakképzés</t>
  </si>
  <si>
    <t>1.12.1. Milyen képzési formában?</t>
  </si>
  <si>
    <t>1.12. Részt vesz jelenleg felsőfokú képzésben?</t>
  </si>
  <si>
    <t>1.11.1. Milyen képzési formában szerezte azt?</t>
  </si>
  <si>
    <t>1.11. A felsőfokú/felsőoktatási szakképzés elvégzése óta szerzett egyéb felsőfokú végzettséget?</t>
  </si>
  <si>
    <t>1.10.1. Milyen képzési formában?</t>
  </si>
  <si>
    <t>1.10. A képzés megkezdésekor járt a felsőoktatásban valamilyen más képzésre is?</t>
  </si>
  <si>
    <t>1.9.1. Milyen képzési formában szerezte azt?</t>
  </si>
  <si>
    <t>1.9. A képzés megkezdésekor rendelkezett felsőfokú végzettséggel?</t>
  </si>
  <si>
    <t>1.8.1. Milyen szakterületen szerezte?</t>
  </si>
  <si>
    <t>1.8. A képzés megkezdésekor rendelkezett OKJ végzettséggel?</t>
  </si>
  <si>
    <t>1.7.1. Milyen képzési szintet jelölt meg elsőnek?</t>
  </si>
  <si>
    <t>1.7. Jelentkezési lapján első helyen jelölte meg az elvégzett felsőfokú/felsőoktatási szakképzést?</t>
  </si>
  <si>
    <t>1.6. Melyik évben kezdte meg tanulmányait a felsőfokú/felsőoktatási szakképzésben?</t>
  </si>
  <si>
    <t>1.5. Finanszírozási forma:</t>
  </si>
  <si>
    <t>1.2. Milyen felsőfokú/felsőoktatási szakképzésben végzett ebben az intézményben?</t>
  </si>
  <si>
    <t>1.1. Az intézmény melyik karán végzett?</t>
  </si>
  <si>
    <t xml:space="preserve"> Gimnázium</t>
  </si>
  <si>
    <t xml:space="preserve"> Szakmunkásképző, szakiskola (érettségi nélkül) </t>
  </si>
  <si>
    <t xml:space="preserve"> Valószínűleg sikerül elhelyezkednem a szakterületen belül</t>
  </si>
  <si>
    <t xml:space="preserve"> Egy egészen más szakterület</t>
  </si>
  <si>
    <t xml:space="preserve"> Főfoglalkozású dolgozónak (aki tanul is)</t>
  </si>
  <si>
    <t>Állandó jellegű és határozatlan időtartamú</t>
  </si>
  <si>
    <t xml:space="preserve"> Nem tudom eldönteni</t>
  </si>
  <si>
    <t>[2 –] Nem</t>
  </si>
  <si>
    <t>[3 -] 3</t>
  </si>
  <si>
    <t>Latin</t>
  </si>
  <si>
    <t xml:space="preserve"> Valamivel jobb, mint a többieké</t>
  </si>
  <si>
    <t xml:space="preserve"> Jó</t>
  </si>
  <si>
    <t xml:space="preserve"> 2016</t>
  </si>
  <si>
    <t>Államilag támogatott/állami ösztöndíjas</t>
  </si>
  <si>
    <t>Levelező</t>
  </si>
  <si>
    <t>BA/BSc</t>
  </si>
  <si>
    <t>Természettudomány</t>
  </si>
  <si>
    <t>kémia</t>
  </si>
  <si>
    <t>természettudományi</t>
  </si>
  <si>
    <t>Biztosan sikerül elhelyezkednem a szakterületen belül</t>
  </si>
  <si>
    <t>Nem ismeri</t>
  </si>
  <si>
    <t xml:space="preserve"> Igen, más felsőoktatási intézményben</t>
  </si>
  <si>
    <t xml:space="preserve"> Kb. ugyanolyan, mint a többieké</t>
  </si>
  <si>
    <t xml:space="preserve"> Közepes</t>
  </si>
  <si>
    <t xml:space="preserve"> 2015</t>
  </si>
  <si>
    <t>Távoktatás</t>
  </si>
  <si>
    <t>földrajz</t>
  </si>
  <si>
    <t xml:space="preserve"> Nem tudja, nem ismerte, nem élt</t>
  </si>
  <si>
    <t xml:space="preserve"> Szakközépiskola</t>
  </si>
  <si>
    <t>Történelem</t>
  </si>
  <si>
    <t>MA/MSc</t>
  </si>
  <si>
    <t>Bölcsészettudomány</t>
  </si>
  <si>
    <t>történelem tanári</t>
  </si>
  <si>
    <t>bölcsészettudományi</t>
  </si>
  <si>
    <t>Kiegészítő, diplomás képzés, egyéb</t>
  </si>
  <si>
    <t>Történelemtudományi Doktori Iskola képzése (6 féléves képzés)</t>
  </si>
  <si>
    <t xml:space="preserve"> 2013</t>
  </si>
  <si>
    <t>Pedagógusképzés</t>
  </si>
  <si>
    <t>pedagógia</t>
  </si>
  <si>
    <t>Egységes és osztatlan képzés/osztatlan mesterképzés</t>
  </si>
  <si>
    <t>Művészetközvetítés</t>
  </si>
  <si>
    <t>osztatlan tanári képzés</t>
  </si>
  <si>
    <t>Csak a saját szakterület</t>
  </si>
  <si>
    <t xml:space="preserve"> Nagyon jól ismeri</t>
  </si>
  <si>
    <t xml:space="preserve"> Főiskolai – hagyományos képzés</t>
  </si>
  <si>
    <t>tanár</t>
  </si>
  <si>
    <t xml:space="preserve"> Jeles, kiváló</t>
  </si>
  <si>
    <t>Szakirányú továbbképzés, rezidensképzés</t>
  </si>
  <si>
    <t>gyakorlatvezető mentorpedagógus</t>
  </si>
  <si>
    <t xml:space="preserve"> Szakközépiskola, technikum</t>
  </si>
  <si>
    <t xml:space="preserve"> Nem tartom valószínűnek, hogy sikerül munkát találnom a tanult szakterületen</t>
  </si>
  <si>
    <t>elektronikus ábrázolás</t>
  </si>
  <si>
    <t xml:space="preserve"> MA/MSc</t>
  </si>
  <si>
    <t>tanári</t>
  </si>
  <si>
    <t>tervezőgrafika</t>
  </si>
  <si>
    <t xml:space="preserve"> Nem szeretnék a tanult szakterületen elhelyezkedni</t>
  </si>
  <si>
    <t>óvodapedagógus</t>
  </si>
  <si>
    <t>anglisztika</t>
  </si>
  <si>
    <t xml:space="preserve"> Egyetem, tudományos fokozat</t>
  </si>
  <si>
    <t xml:space="preserve"> 6, 8 osztályos középiskola, kéttannyelvű gimnázium</t>
  </si>
  <si>
    <t>Főfoglalkozású diáknak</t>
  </si>
  <si>
    <t xml:space="preserve"> Megbízás jellegű (tiszteletdíjas, jutalékos, stb.)</t>
  </si>
  <si>
    <t>pedagógiatanár-kommunikációtanár</t>
  </si>
  <si>
    <t>Neveléstudományi Doktori Iskola képzése (6 féléves képzés)</t>
  </si>
  <si>
    <t>Szabad felhasználású Diákhitel1</t>
  </si>
  <si>
    <t>Csecsemő-és kisgyermeknevelő</t>
  </si>
  <si>
    <t>Legfeljebb 8 általános</t>
  </si>
  <si>
    <t>Férfi</t>
  </si>
  <si>
    <t>matematika-kémia szakos általános iskolai tanár</t>
  </si>
  <si>
    <t xml:space="preserve"> 2017</t>
  </si>
  <si>
    <t>közoktatási vezető és pedagógus-szakvizsga</t>
  </si>
  <si>
    <t>matematika-kémia szakos tanár</t>
  </si>
  <si>
    <t>Felsőfokú szakképzés/felsőoktatási szakképzés</t>
  </si>
  <si>
    <t>Gazdaságtudományok</t>
  </si>
  <si>
    <t>gazdaság-és társadalomtudományi</t>
  </si>
  <si>
    <t xml:space="preserve"> Diákmunka, gyakornoki munka</t>
  </si>
  <si>
    <t>Sokkal rosszabb, mint a többieké</t>
  </si>
  <si>
    <t>Elégséges</t>
  </si>
  <si>
    <t>Gazdaságinformatikus</t>
  </si>
  <si>
    <t xml:space="preserve"> Sokkal jobb, mint a többieké</t>
  </si>
  <si>
    <t>Informatika</t>
  </si>
  <si>
    <t>gazdaságinformatikus</t>
  </si>
  <si>
    <t>matematika-technika tanár</t>
  </si>
  <si>
    <t>matematikatanári</t>
  </si>
  <si>
    <t>Igen, szülők és nagyszülők közt is van kapcsolódó szakmájú családtag</t>
  </si>
  <si>
    <t xml:space="preserve"> Egyetemi – hagyományos képzés</t>
  </si>
  <si>
    <t>Középiskolai testnevelő tanár</t>
  </si>
  <si>
    <t xml:space="preserve"> Felsőfokú szakképzés/felsőoktatási szakképzés</t>
  </si>
  <si>
    <t>Programtervező informatikus</t>
  </si>
  <si>
    <t>programtervező informatikus</t>
  </si>
  <si>
    <t xml:space="preserve"> Gimnázium - 5 osztályos, idegen nyelvi előkészítő évvel</t>
  </si>
  <si>
    <t>csecsemő- és gyermeknevelő-gondozó</t>
  </si>
  <si>
    <t>Programtervező Informatikus</t>
  </si>
  <si>
    <t>kereskedelem marketing</t>
  </si>
  <si>
    <t>vállalkozásfejlesztés</t>
  </si>
  <si>
    <t xml:space="preserve"> Bármilyen szakterület</t>
  </si>
  <si>
    <t>Sporttudomány</t>
  </si>
  <si>
    <t>sportszervező</t>
  </si>
  <si>
    <t xml:space="preserve"> Meghatározott időtartamú</t>
  </si>
  <si>
    <t>Mérnök informatikus</t>
  </si>
  <si>
    <t>informatikatanár</t>
  </si>
  <si>
    <t>Képgrafika</t>
  </si>
  <si>
    <t>Művészet</t>
  </si>
  <si>
    <t>Informatikus közgazdász</t>
  </si>
  <si>
    <t>Sportszervező</t>
  </si>
  <si>
    <t xml:space="preserve"> 2012</t>
  </si>
  <si>
    <t>Történelem BA</t>
  </si>
  <si>
    <t>Románia</t>
  </si>
  <si>
    <t>Egyetemi – hagyományos képzés</t>
  </si>
  <si>
    <t>Óvodapedagógus</t>
  </si>
  <si>
    <t xml:space="preserve"> Az átlagosnál sokkal rosszabb</t>
  </si>
  <si>
    <t>[1 -] Alapszintű</t>
  </si>
  <si>
    <t>Török</t>
  </si>
  <si>
    <t>Társadalomtudomány</t>
  </si>
  <si>
    <t>kommunikáció- és médiatudomány</t>
  </si>
  <si>
    <t>kereskedelem és marketing</t>
  </si>
  <si>
    <t xml:space="preserve"> Kötött felhasználású (képzési költségre fordítható) Diákhitel2</t>
  </si>
  <si>
    <t>kommunikáció</t>
  </si>
  <si>
    <t>szociálpedagógus</t>
  </si>
  <si>
    <t>emberi erőforrások</t>
  </si>
  <si>
    <t>rekreációszervezés és egészségfejlesztés</t>
  </si>
  <si>
    <t>informatikus könyvtáros</t>
  </si>
  <si>
    <t>testnevelő instruktor</t>
  </si>
  <si>
    <t>Inkluzív nevelés tanára</t>
  </si>
  <si>
    <t>szlovak</t>
  </si>
  <si>
    <t>Agrár</t>
  </si>
  <si>
    <t>környezetgazdálkodási agrármérnöki</t>
  </si>
  <si>
    <t>agrártudományi és vidékfejlesztési</t>
  </si>
  <si>
    <t>Ausztria, Németország, Hollandia</t>
  </si>
  <si>
    <t>[2 -] nem</t>
  </si>
  <si>
    <t>[1 -] igen</t>
  </si>
  <si>
    <t>8</t>
  </si>
  <si>
    <t xml:space="preserve"> 1</t>
  </si>
  <si>
    <t>[1 –] Igen</t>
  </si>
  <si>
    <t>német nyelvtanár</t>
  </si>
  <si>
    <t>testnevelő tanár</t>
  </si>
  <si>
    <t xml:space="preserve"> Valamivel rosszabb, mint a többieké</t>
  </si>
  <si>
    <t>pénzügy és számvitel</t>
  </si>
  <si>
    <t>Emberi erőforrás</t>
  </si>
  <si>
    <t xml:space="preserve"> Igen, csak a nagyszülők között</t>
  </si>
  <si>
    <t>Nagy Britannia</t>
  </si>
  <si>
    <t>40</t>
  </si>
  <si>
    <t xml:space="preserve"> 6</t>
  </si>
  <si>
    <t>művelődésszervező</t>
  </si>
  <si>
    <t>játék- és szabadidő-szervező pedagógus</t>
  </si>
  <si>
    <t>szabad bölcsészet</t>
  </si>
  <si>
    <t>közgazdász pénzügy szak, hitelintézeti szakirány</t>
  </si>
  <si>
    <t>Csecsemő és kisgyermeknevelő</t>
  </si>
  <si>
    <t>Magyarország</t>
  </si>
  <si>
    <t>gazdálkodási menedzserasszisztens</t>
  </si>
  <si>
    <t>történelem</t>
  </si>
  <si>
    <t>fejlesztő-differenciáló szakpedagógia</t>
  </si>
  <si>
    <t>pedagógia alapszak</t>
  </si>
  <si>
    <t>Tanító</t>
  </si>
  <si>
    <t>Főiskolai – hagyományos képzés</t>
  </si>
  <si>
    <t>emberi erőforrások (személyügyi)</t>
  </si>
  <si>
    <t>biológia tanár</t>
  </si>
  <si>
    <t>kémiatanári</t>
  </si>
  <si>
    <t>szociális és ifjúsági munka</t>
  </si>
  <si>
    <t>Az átlagosnál sokkal jobb</t>
  </si>
  <si>
    <t xml:space="preserve"> Egységes, osztatlan képzés/osztatlan mesterképzés (pl. jogász, orvosképzés)</t>
  </si>
  <si>
    <t>Erkölcstan- és etika osztatlan tanár</t>
  </si>
  <si>
    <t>földrajztanári</t>
  </si>
  <si>
    <t>okleveles egészségügyi szociális munkás</t>
  </si>
  <si>
    <t>biológia</t>
  </si>
  <si>
    <t>Testnevelő-edző</t>
  </si>
  <si>
    <t>agrármérnök</t>
  </si>
  <si>
    <t>japán</t>
  </si>
  <si>
    <t>Mozgóképkultúra és médiaismeret</t>
  </si>
  <si>
    <t>mozgóképkultúra és médiaismeret</t>
  </si>
  <si>
    <t xml:space="preserve"> Alkalmi, időszakos megbízás</t>
  </si>
  <si>
    <t>[4 -] Nagyon jól ismeri</t>
  </si>
  <si>
    <t>Pedagógiatanár</t>
  </si>
  <si>
    <t>Sajtótechnikus</t>
  </si>
  <si>
    <t>mozgókép- és médiakultúra</t>
  </si>
  <si>
    <t>török</t>
  </si>
  <si>
    <t>Tanító, ének-zene műveltségi terület</t>
  </si>
  <si>
    <t>Kereskedelem és marketing</t>
  </si>
  <si>
    <t>Gazdálkodási és menedzsment; Vezetés és szervezés</t>
  </si>
  <si>
    <t>[2 -] 2</t>
  </si>
  <si>
    <t>Lovári - cigány</t>
  </si>
  <si>
    <t>magyar</t>
  </si>
  <si>
    <t>magyar nyelv és irodalom tanári</t>
  </si>
  <si>
    <t>Matematika</t>
  </si>
  <si>
    <t>Kémiatanári</t>
  </si>
  <si>
    <t>román</t>
  </si>
  <si>
    <t>jogi asszisztens</t>
  </si>
  <si>
    <t>szociálpedagógia</t>
  </si>
  <si>
    <t>mezőgazdasági mérnöki</t>
  </si>
  <si>
    <t>biológiatanári</t>
  </si>
  <si>
    <t>Németország</t>
  </si>
  <si>
    <t>Nem tanultam</t>
  </si>
  <si>
    <t>tanítói, rajzszakos tanári, tárgy- és környezetkultúra szakos művésztanári -egyetemi, szakvizsga</t>
  </si>
  <si>
    <t>gyakorlatvezető mentortanár pedagógus-szakvizsgára felkészítő</t>
  </si>
  <si>
    <t>turizmus-vendéglátás</t>
  </si>
  <si>
    <t>geográfus</t>
  </si>
  <si>
    <t>tehetségfejlesztőtanár</t>
  </si>
  <si>
    <t>gyakorlatvezető, mentorpedagógus az iskoláskor előtti nevelés és gondozás intézményeiben szakterületen pedagógus-szakvizsgára felkészítő</t>
  </si>
  <si>
    <t>Földrajz</t>
  </si>
  <si>
    <t>rajz- és vizuáliskultúra</t>
  </si>
  <si>
    <t>közgazdász pénzügy-számvitel szakon</t>
  </si>
  <si>
    <t>szőlész- borász</t>
  </si>
  <si>
    <t>Anglisztika</t>
  </si>
  <si>
    <t>fordító és tolmács</t>
  </si>
  <si>
    <t>Biológia</t>
  </si>
  <si>
    <t>biológus laboratóriumi operátor</t>
  </si>
  <si>
    <t>Oroszország, Lengyelország</t>
  </si>
  <si>
    <t>6</t>
  </si>
  <si>
    <t>lengyel</t>
  </si>
  <si>
    <t>nemzetközi tanulmányok</t>
  </si>
  <si>
    <t>Gazdaságinformatikus-asszisztens</t>
  </si>
  <si>
    <t xml:space="preserve"> Egyéb</t>
  </si>
  <si>
    <t>GAZDÁLKODÁSI ÉS MENEDZSMENT</t>
  </si>
  <si>
    <t>2005-ben, vagy azelőtt</t>
  </si>
  <si>
    <t>tanító, rajztanár</t>
  </si>
  <si>
    <t>Lovári</t>
  </si>
  <si>
    <t>Informatikus könyvtáros</t>
  </si>
  <si>
    <t>matematika</t>
  </si>
  <si>
    <t>holland</t>
  </si>
  <si>
    <t>germanisztika</t>
  </si>
  <si>
    <t>angoltanár</t>
  </si>
  <si>
    <t>német nyelv és irodalom</t>
  </si>
  <si>
    <t>Földrajztanári</t>
  </si>
  <si>
    <t>eszperantó</t>
  </si>
  <si>
    <t>gazdálkodás és menedzsment</t>
  </si>
  <si>
    <t>magyar alapszak</t>
  </si>
  <si>
    <t>Csecsemő- és kisgyermeknevelő</t>
  </si>
  <si>
    <t>képi ábrázolás</t>
  </si>
  <si>
    <t>tehetségfejlesztő tanár</t>
  </si>
  <si>
    <t>GTK</t>
  </si>
  <si>
    <t xml:space="preserve"> 2006</t>
  </si>
  <si>
    <t>Földrajz tanári</t>
  </si>
  <si>
    <t>Japán</t>
  </si>
  <si>
    <t>Matematikus</t>
  </si>
  <si>
    <t xml:space="preserve"> 2010</t>
  </si>
  <si>
    <t>ének-zenetanár</t>
  </si>
  <si>
    <t>kertészmérnöki</t>
  </si>
  <si>
    <t>Szabadidő- és Rendezvényszervező tanár</t>
  </si>
  <si>
    <t>történelem-ének zene</t>
  </si>
  <si>
    <t>Turizmus Vendéglátás</t>
  </si>
  <si>
    <t>okleveles jogász</t>
  </si>
  <si>
    <t>információtechnológia</t>
  </si>
  <si>
    <t>5.8.Van a családjában az Önéhez hasonló szakterületen végzettséget szerzett, e szakterületen dolgozó családtag? Kérjük, ne a végzettség szintjére, hanem az esetleges szakmai kapcsolódásra gondoljon!</t>
  </si>
  <si>
    <t>5.7 Összességében hogyan ítéli meg családja anyagi helyzetét akkor, amikor Ön 14 éves volt?</t>
  </si>
  <si>
    <t>5.6. Mi volt az Ön édesanyjának legmagasabb iskolai végzettsége akkor, amikor Ön 14 éves volt?</t>
  </si>
  <si>
    <t>5.5. Mi volt az Ön édesapjának legmagasabb iskolai végzettsége akkor, amikor Ön 14 éves volt?</t>
  </si>
  <si>
    <t>5.4. Milyen típusú középiskolai osztályban szerzett érettségit?</t>
  </si>
  <si>
    <t>5.3.1.2. Kérjük, adja meg a település irányítószámát!</t>
  </si>
  <si>
    <t>5.3.1.1. Kérjük, adja meg az ország nevét:</t>
  </si>
  <si>
    <t>5.3.1. Milyen településen lakott Ön 14 éves korában? Ez a település külföldön (nem Magyarországon) van?</t>
  </si>
  <si>
    <t>5.2. Melyik évben született Ön?</t>
  </si>
  <si>
    <t>5.1. Az Ön neme?</t>
  </si>
  <si>
    <t>4.5. Sok lehetséges ok van, ami miatt valaki diplomát szeretne szerezni. Kérjük, jelölje be, hogy a felsoroltak közül melyik az a két szempont, amelyek Ön számára a legfontosabbak! - 4.5.7. Szakmai, intellektuális fejlődés</t>
  </si>
  <si>
    <t>4.5. Sok lehetséges ok van, ami miatt valaki diplomát szeretne szerezni. Kérjük, jelölje be, hogy a felsoroltak közül melyik az a két szempont, amelyek Ön számára a legfontosabbak! - 4.5.6. Külföldi munkavállalás</t>
  </si>
  <si>
    <t>4.5. Sok lehetséges ok van, ami miatt valaki diplomát szeretne szerezni. Kérjük, jelölje be, hogy a felsoroltak közül melyik az a két szempont, amelyek Ön számára a legfontosabbak! - 4.5.5. Kötetlenebb életmód</t>
  </si>
  <si>
    <t>4.5. Sok lehetséges ok van, ami miatt valaki diplomát szeretne szerezni. Kérjük, jelölje be, hogy a felsoroltak közül melyik az a két szempont, amelyek Ön számára a legfontosabbak! - 4.5.4. Vezetői pozíció, karrier</t>
  </si>
  <si>
    <t>4.5. Sok lehetséges ok van, ami miatt valaki diplomát szeretne szerezni. Kérjük, jelölje be, hogy a felsoroltak közül melyik az a két szempont, amelyek Ön számára a legfontosabbak! - 4.5.3. Társadalmi megbecsülés</t>
  </si>
  <si>
    <t xml:space="preserve">4.5. Sok lehetséges ok van, ami miatt valaki diplomát szeretne szerezni. Kérjük, jelölje be, hogy a felsoroltak közül melyik az a két szempont, amelyek Ön számára a legfontosabbak! - 4.5.2. Magas jövedelem </t>
  </si>
  <si>
    <t>4.5. Sok lehetséges ok van, ami miatt valaki diplomát szeretne szerezni. Kérjük, jelölje be, hogy a felsoroltak közül melyik az a két szempont, amelyek Ön számára a legfontosabbak! - 4.5.1. Munkanélküliség elkerülése</t>
  </si>
  <si>
    <t xml:space="preserve">4.4. Mi az a havi nettó átlagkereset, amellyel frissdiplomásként Ön személy szerint elégedett lenne? </t>
  </si>
  <si>
    <t>4.3. Mennyire becsülné átlagosan az Ön szakján végzett frissdiplomások havi nettó átlagkeresetét?</t>
  </si>
  <si>
    <t>4.2. Mennyire tartja valószínűnek a szakterületen belüli elhelyezkedést a szakon szerzett diplomával?</t>
  </si>
  <si>
    <t>4.1.3. Véleménye szerint milyen szakterületen végzett tanulmányok felelnek meg a legjobban ennek a munkának?</t>
  </si>
  <si>
    <t>4.1.2. Minek tekinti magát inkább?</t>
  </si>
  <si>
    <t>4.1.1. Ez a munkaviszony:</t>
  </si>
  <si>
    <t>4.1. Jelenleg dolgozik Ön?</t>
  </si>
  <si>
    <t>3.6. A végzettség megszerzése után tervez-e külföldi munkavállalást?</t>
  </si>
  <si>
    <t>3.5. Végzett-e szakmai gyakorlatot külföldön?</t>
  </si>
  <si>
    <t>3.4.5. Milyen országokban tanult?</t>
  </si>
  <si>
    <t>3.4.4. Milyen finanszírozással tanult ekkor külföldön? Kérjük, az összes igénybe vett finanszírozást jelölje meg! - Egyéb forrásból</t>
  </si>
  <si>
    <t>3.4.4. Milyen finanszírozással tanult ekkor külföldön? Kérjük, az összes igénybe vett finanszírozást jelölje meg! - Párhuzamos külföldi munkavállalás</t>
  </si>
  <si>
    <t>3.4.4. Milyen finanszírozással tanult ekkor külföldön? Kérjük, az összes igénybe vett finanszírozást jelölje meg! - Saját/családi finanszírozás</t>
  </si>
  <si>
    <t>3.4.4. Milyen finanszírozással tanult ekkor külföldön? Kérjük, az összes igénybe vett finanszírozást jelölje meg! - Egyéb külföldi/nemzetközi pályázati ösztöndíj</t>
  </si>
  <si>
    <t>3.4.4. Milyen finanszírozással tanult ekkor külföldön? Kérjük, az összes igénybe vett finanszírozást jelölje meg! - Egyéb hazai ösztöndíj, pályázat</t>
  </si>
  <si>
    <t>3.4.4. Milyen finanszírozással tanult ekkor külföldön? Kérjük, az összes igénybe vett finanszírozást jelölje meg! - A fogadó felsőoktatási intézmény ösztöndíja</t>
  </si>
  <si>
    <t>3.4.4. Milyen finanszírozással tanult ekkor külföldön? Kérjük, az összes igénybe vett finanszírozást jelölje meg! - Tempus/Erasmus ösztöndíj</t>
  </si>
  <si>
    <t>3.4.3 Összeadva hány hónapot tanult összesen külföldön?</t>
  </si>
  <si>
    <t>3.4.2. Összesen hány alkalommal tanult külföldön kevesebb, mint egy szemesztert?</t>
  </si>
  <si>
    <t>3.4.1. Összesen hány alkalommal tanult külföldön legalább egy szemesztert?</t>
  </si>
  <si>
    <t>3.4. Felsőfokú tanulmányai alatt tanult hosszabb-rövidebb ideig külföldön?</t>
  </si>
  <si>
    <t>3.3.1. Milyen szintű nyelvtudása van ebből az idegen nyelvből? - 3.3.1. Egyéb nyelv</t>
  </si>
  <si>
    <t>3.3. Milyen egyéb idegen nyelven beszél?</t>
  </si>
  <si>
    <t>3.2. Ön beszél egyéb idegen nyelven?</t>
  </si>
  <si>
    <t>3.1. Milyen szintű nyelvtudása van az alábbi idegen nyelvekből? - 3.1.6. Orosz</t>
  </si>
  <si>
    <t>3.1. Milyen szintű nyelvtudása van az alábbi idegen nyelvekből? - 3.1.5. Spanyol</t>
  </si>
  <si>
    <t>3.1. Milyen szintű nyelvtudása van az alábbi idegen nyelvekből? - 3.1.4. Olasz</t>
  </si>
  <si>
    <t>3.1. Milyen szintű nyelvtudása van az alábbi idegen nyelvekből? - 3.1.3. Francia</t>
  </si>
  <si>
    <t>3.1. Milyen szintű nyelvtudása van az alábbi idegen nyelvekből? - 3.1.2. Német</t>
  </si>
  <si>
    <t>3.1. Milyen szintű nyelvtudása van az alábbi idegen nyelvekből? - 3.1.1. Angol</t>
  </si>
  <si>
    <t>2.2.2. Milyen képzési formában szerezte? Kérjük, a legmagasabb szintű végzettséget jelölje be!</t>
  </si>
  <si>
    <t>2.2.1. Milyen szakon? Kérjük, nevezze meg!</t>
  </si>
  <si>
    <t>2.2. Van felsőfokú végzettsége?</t>
  </si>
  <si>
    <t>2.1.2. Milyen képzési formában?</t>
  </si>
  <si>
    <t xml:space="preserve">2.1.1. Milyen szakon? Kérjük, nevezze meg! </t>
  </si>
  <si>
    <t>2.1. Tanul jelenleg egyéb szakon is?</t>
  </si>
  <si>
    <t>1.9.1. Milyen típusú diákhitelt vesz igénybe?</t>
  </si>
  <si>
    <t>1.9. Jelenlegi tanulmányai alatt igénybe vesz-e diákhitelt?</t>
  </si>
  <si>
    <t>1.8. Szeretne-e továbbtanulni az elkövetkező 2-3 évben az alábbi képzések valamelyikén? - 1.8.6. Egységes, osztatlan képzés/osztatlan mesterképzés (pl. jogász, orvosképzés)</t>
  </si>
  <si>
    <t>1.8. Szeretne-e továbbtanulni az elkövetkező 2-3 évben az alábbi képzések valamelyikén? - 1.8.5. Doktori (PhD, DLA) képzés</t>
  </si>
  <si>
    <t>1.8. Szeretne-e továbbtanulni az elkövetkező 2-3 évben az alábbi képzések valamelyikén? - 1.8.4. Szakirányú továbbképzés, rezidensképzés</t>
  </si>
  <si>
    <t>1.8. Szeretne-e továbbtanulni az elkövetkező 2-3 évben az alábbi képzések valamelyikén? - 1.8.3. Mesterképzés (MA/MSc)</t>
  </si>
  <si>
    <t>1.8. Szeretne-e továbbtanulni az elkövetkező 2-3 évben az alábbi képzések valamelyikén? - 1.8.2. Alapképzés (BA/BSc)</t>
  </si>
  <si>
    <t>1.8. Szeretne-e továbbtanulni az elkövetkező 2-3 évben az alábbi képzések valamelyikén? - 1.8.1. Felsőoktatási szakképzés</t>
  </si>
  <si>
    <t>1.7. Az ebben az intézményben, ezen a szakon tanuló többi diák tanulmányi eredményéhez képest az Ön tanulmányi eredménye jellemzően jobb, vagy rosszabb?</t>
  </si>
  <si>
    <t>1.6. Átlagosan milyen tanulmányi eredménnyel (osztályzattal) végzi Ön ezt a szakot?</t>
  </si>
  <si>
    <t>1.5.1. Megszakította legalább egy féléves időtartamra jelenlegi felsőfokú tanulmányait?</t>
  </si>
  <si>
    <t>1.5. Melyik évben kezdte meg tanulmányait ezen a szakon?</t>
  </si>
  <si>
    <t>1.4. Milyen finanszírozási formában tanul Ön jelenleg ebben az intézményben, ebben a képzésben?</t>
  </si>
  <si>
    <t>1.3. Milyen tagozaton tanul ebben az intézményben, ezen a szakon?</t>
  </si>
  <si>
    <t>1.2.2. Képzési forma</t>
  </si>
  <si>
    <t>1.2.1. Képzési terület</t>
  </si>
  <si>
    <t>1.2. Milyen szakon tanul ebben az intézményben?</t>
  </si>
  <si>
    <t>1.1. Az intézmény melyik karán tanul?</t>
  </si>
  <si>
    <t xml:space="preserve"> Gimnázium – 5 osztályos, idegen nyelvi előkészítő évvel</t>
  </si>
  <si>
    <t>Egyedülálló</t>
  </si>
  <si>
    <t xml:space="preserve"> Információ, kommunikáció (pl. távközlés, számítógépes szolgáltatások, kiadói tevékenység, műsorgyártás)</t>
  </si>
  <si>
    <t xml:space="preserve"> 10-49 fő</t>
  </si>
  <si>
    <t>Levéltár</t>
  </si>
  <si>
    <t xml:space="preserve"> Teljes mértékben</t>
  </si>
  <si>
    <t>Levéltári könyvtáros</t>
  </si>
  <si>
    <t xml:space="preserve"> Beosztott diplomás</t>
  </si>
  <si>
    <t>Állandó jellegű és határozatlan idejű volt</t>
  </si>
  <si>
    <t>Főfoglalkozású diáknak, vagy</t>
  </si>
  <si>
    <t>1</t>
  </si>
  <si>
    <t>3</t>
  </si>
  <si>
    <t>4</t>
  </si>
  <si>
    <t>Nem szeretnék</t>
  </si>
  <si>
    <t>Kb. ugyanolyan volt, mint a többieké</t>
  </si>
  <si>
    <t>Jó</t>
  </si>
  <si>
    <t>2016</t>
  </si>
  <si>
    <t xml:space="preserve"> Informatika</t>
  </si>
  <si>
    <t>Pedagógia</t>
  </si>
  <si>
    <t>Egyáltalán nem</t>
  </si>
  <si>
    <t xml:space="preserve"> Határozott idejű</t>
  </si>
  <si>
    <t>iskolatitkár</t>
  </si>
  <si>
    <t>külföldi munkavégzés miatt</t>
  </si>
  <si>
    <t>5</t>
  </si>
  <si>
    <t>Igen, más felsőoktatási intézményben</t>
  </si>
  <si>
    <t>óvodapedagógia</t>
  </si>
  <si>
    <t>Közepes</t>
  </si>
  <si>
    <t>2014</t>
  </si>
  <si>
    <t xml:space="preserve"> Bölcsészettudomány</t>
  </si>
  <si>
    <t>Bölcsészettudományi</t>
  </si>
  <si>
    <t>Valamivel jobb volt, mint a többieké</t>
  </si>
  <si>
    <t>Jeles, kiváló</t>
  </si>
  <si>
    <t>2012</t>
  </si>
  <si>
    <t xml:space="preserve"> Pedagógusképzés</t>
  </si>
  <si>
    <t>Természettudományi</t>
  </si>
  <si>
    <t xml:space="preserve"> Egyetemi diploma/MA/MSc végzettség</t>
  </si>
  <si>
    <t xml:space="preserve"> Heti 30-39 órát</t>
  </si>
  <si>
    <t xml:space="preserve"> 250-999 fő</t>
  </si>
  <si>
    <t>elektronikai zrt</t>
  </si>
  <si>
    <t>Elektronikus tananyagfejlesztő matematikus</t>
  </si>
  <si>
    <t xml:space="preserve">A saját és a kapcsolódó szakterületek </t>
  </si>
  <si>
    <t>[1 -] Azonnal, egy hónapon belül találtam</t>
  </si>
  <si>
    <t>Tanári ajánlás révén</t>
  </si>
  <si>
    <t>Főfoglalkozású dolgozónak (aki tanul is)</t>
  </si>
  <si>
    <t>2</t>
  </si>
  <si>
    <t>Mindkettőt</t>
  </si>
  <si>
    <t xml:space="preserve"> Feldolgozóipar (pl. élelmiszer, ruházat, építőanyag, szerszám, gépgyártás, gyógyszergyártás, elektronikai eszközök, járművek gyártása, fafeldolgozás)</t>
  </si>
  <si>
    <t xml:space="preserve"> 2-9 fő</t>
  </si>
  <si>
    <t>Ipari szolgáltató és értékesítő cég</t>
  </si>
  <si>
    <t>Pénzügyi vezető</t>
  </si>
  <si>
    <t>Vállalkozási mérlegképes könyvelő</t>
  </si>
  <si>
    <t>Költségtérítéses/önköltséges</t>
  </si>
  <si>
    <t xml:space="preserve"> Gazdaságtudományok</t>
  </si>
  <si>
    <t>önkormányzati hivatal</t>
  </si>
  <si>
    <t xml:space="preserve"> Egy egészen más szakterület </t>
  </si>
  <si>
    <t xml:space="preserve"> Állami, önkormányzati vállalat alkalmazottja, vagy</t>
  </si>
  <si>
    <t>szociális asszisztens</t>
  </si>
  <si>
    <t>[3 -] Még nem találtam</t>
  </si>
  <si>
    <t xml:space="preserve"> Természettudomány</t>
  </si>
  <si>
    <t>[1 -] Egyáltalán nem okozott problémát</t>
  </si>
  <si>
    <t>munkahelyem lett</t>
  </si>
  <si>
    <t>[2 -] 4-6</t>
  </si>
  <si>
    <t>Sokkal jobb volt, mint a többieké</t>
  </si>
  <si>
    <t>[3 -] Most nem dolgozik, de már volt munkahelye</t>
  </si>
  <si>
    <t>[3 -] Nem, mert folytattam tanulmányaimat/tanulmányokat kezdtem</t>
  </si>
  <si>
    <t>Indonézia</t>
  </si>
  <si>
    <t>Nyelvvizsga hiánya</t>
  </si>
  <si>
    <t xml:space="preserve"> Művészet</t>
  </si>
  <si>
    <t xml:space="preserve"> Elvált</t>
  </si>
  <si>
    <t xml:space="preserve"> Szállítás, raktározás (pl. vasúti, közúti, légi személy- és áruszállítás és postai tevékenység)</t>
  </si>
  <si>
    <t>Posta</t>
  </si>
  <si>
    <t xml:space="preserve"> 10 vagy több alkalmazott/beosztott</t>
  </si>
  <si>
    <t>Magyar Posta Zrt, postahelyen csoportvezető</t>
  </si>
  <si>
    <t xml:space="preserve">Egy egészen más szakterület </t>
  </si>
  <si>
    <t>Gyakorlati helyén alkalmazták</t>
  </si>
  <si>
    <t>[2 -] Kismértékben problémának éreztem</t>
  </si>
  <si>
    <t>[3 -] Már akkor is dolgoztam</t>
  </si>
  <si>
    <t>A munkahellyel nagyon nehéz össszeegyeztetni, nincs meg a megfelelő támogatottság</t>
  </si>
  <si>
    <t>[6 -] Még nem szereztem meg</t>
  </si>
  <si>
    <t>gazdasági mérnöki</t>
  </si>
  <si>
    <t>Valamivel rosszabb volt, mint a többieké</t>
  </si>
  <si>
    <t xml:space="preserve"> Oktatás </t>
  </si>
  <si>
    <t>felsőoktatási intézmény</t>
  </si>
  <si>
    <t>oktatási ügyintéző</t>
  </si>
  <si>
    <t>Munkáltatónál jelentkezett, pl. elküldte önéletrajzát</t>
  </si>
  <si>
    <t>szakdolgozat miatt</t>
  </si>
  <si>
    <t>[3 -] 7-12</t>
  </si>
  <si>
    <t>kulturális örökség tanulmányok</t>
  </si>
  <si>
    <t xml:space="preserve"> Építőipar</t>
  </si>
  <si>
    <t>kereskedelem/ szolgáltatás</t>
  </si>
  <si>
    <t>kereskedő üzletvezető/ könyveő</t>
  </si>
  <si>
    <t>[3 -] Vállalkozó (alkalmazott(ak)at foglalkoztat)</t>
  </si>
  <si>
    <t>Egyéb személyes ismeretség révén</t>
  </si>
  <si>
    <t>tb szakelőadó</t>
  </si>
  <si>
    <t>mérlegképes könyvelő</t>
  </si>
  <si>
    <t>szakdolgozat</t>
  </si>
  <si>
    <t>[5 -] Nappali tagozaton tanuló diák</t>
  </si>
  <si>
    <t>Egy sem</t>
  </si>
  <si>
    <t>Egyesült-Királyság</t>
  </si>
  <si>
    <t>Egységes, osztatlan képzés/osztatlan mesterképzés  (pl. jogász, orvosképzés)</t>
  </si>
  <si>
    <t>Festőművész</t>
  </si>
  <si>
    <t>[3 -] Nagy problémát jelentett</t>
  </si>
  <si>
    <t>[5 -] 2 évnél több idő alatt</t>
  </si>
  <si>
    <t xml:space="preserve"> Heti 50 óra fölött</t>
  </si>
  <si>
    <t>nyomda</t>
  </si>
  <si>
    <t>Termelés vezető</t>
  </si>
  <si>
    <t>Felsővezető</t>
  </si>
  <si>
    <t>Korábbi munkakapcsolat révén</t>
  </si>
  <si>
    <t>unka mellett kevés időm volt</t>
  </si>
  <si>
    <t>Több finanszírozási formában is</t>
  </si>
  <si>
    <t>humán erőforrás menedzser</t>
  </si>
  <si>
    <t xml:space="preserve"> Kereskedelem, gépjárműjavítás (minden nagy- és kiskereskedelem, illetve gépjárművek esetében a javítás, karbantartás is)</t>
  </si>
  <si>
    <t>Kereskedő vállalkozás</t>
  </si>
  <si>
    <t>Titkárságvezető</t>
  </si>
  <si>
    <t>iskola</t>
  </si>
  <si>
    <t>matematikatanár</t>
  </si>
  <si>
    <t>Agrármérnök, mérnök-tanár</t>
  </si>
  <si>
    <t>Magyar</t>
  </si>
  <si>
    <t xml:space="preserve"> Részben magyar tulajdonú</t>
  </si>
  <si>
    <t>weblapfejlesztés</t>
  </si>
  <si>
    <t>Informatikai tesztelő</t>
  </si>
  <si>
    <t>[6 -] GYES-en, GYED-en (GYET-en) van</t>
  </si>
  <si>
    <t xml:space="preserve"> Határozott idejű volt</t>
  </si>
  <si>
    <t xml:space="preserve"> Egyéb személyes ismeretség révén</t>
  </si>
  <si>
    <t xml:space="preserve"> Társadalomtudomány</t>
  </si>
  <si>
    <t>[2 -] Önfoglalkoztató, önálló vállalkozó (szellemi szabadfoglalkozású, egyéni vállalkozó, nincs alkalmazottja)</t>
  </si>
  <si>
    <t xml:space="preserve"> Közigazgatás, védelem, kötelező társadalombiztosítás</t>
  </si>
  <si>
    <t>Önkormányzat</t>
  </si>
  <si>
    <t>Pénzügyi ügyintéző</t>
  </si>
  <si>
    <t>Vállalkozásfelylesztés</t>
  </si>
  <si>
    <t>Mérlegképes könyvelő</t>
  </si>
  <si>
    <t>közgazdász szakmérnök</t>
  </si>
  <si>
    <t>Java web-fejlesztő</t>
  </si>
  <si>
    <t>cég</t>
  </si>
  <si>
    <t>logisztikus</t>
  </si>
  <si>
    <t>Mezőgazdasági mérnöki</t>
  </si>
  <si>
    <t>[1 -] 1-3</t>
  </si>
  <si>
    <t>oktatási csoportvezető</t>
  </si>
  <si>
    <t xml:space="preserve"> Alsóvezető</t>
  </si>
  <si>
    <t>Bármilyen szakterület</t>
  </si>
  <si>
    <t>hittanár</t>
  </si>
  <si>
    <t>etika, ember- és társadalomismeret</t>
  </si>
  <si>
    <t>kiskereskedelem</t>
  </si>
  <si>
    <t>Vezérigazgató-helyettes, Informatikai és Műszaki igazgató</t>
  </si>
  <si>
    <t>Vezetés és szervezés</t>
  </si>
  <si>
    <t>Gazdálkodási és menedzsment</t>
  </si>
  <si>
    <t>Másik szakon folytatott tanulmányok.</t>
  </si>
  <si>
    <t>Matematika-Kémia tanári</t>
  </si>
  <si>
    <t xml:space="preserve"> 9 vagy több</t>
  </si>
  <si>
    <t xml:space="preserve"> Alkalmi, vagy megbízás jellegű (tiszteletdíjas, jutalékos stb.) volt</t>
  </si>
  <si>
    <t xml:space="preserve"> Munkáltatónál jelentkezett, pl. elküldte önéletrajzát</t>
  </si>
  <si>
    <t>Design- és művészetmenedzsment</t>
  </si>
  <si>
    <t>munkavállalás, családi okok</t>
  </si>
  <si>
    <t xml:space="preserve"> Művészetközvetítés</t>
  </si>
  <si>
    <t xml:space="preserve"> Művészet, szórakoztatás, szabadidő (pl. múzeum, szerencsejáték, sport, művészet)</t>
  </si>
  <si>
    <t>közösségzervezés</t>
  </si>
  <si>
    <t>kulturális közfoglalkoztatott</t>
  </si>
  <si>
    <t>Vizuális kultúra-, magyartanár</t>
  </si>
  <si>
    <t>matematika - kémia szakos tanár</t>
  </si>
  <si>
    <t>Határozott idejű volt</t>
  </si>
  <si>
    <t>[8 -] Szakirányú továbbképzés, rezidensképzés</t>
  </si>
  <si>
    <t>közoktatás vezető és pedagógus-szakvizsga</t>
  </si>
  <si>
    <t>kémiatanár</t>
  </si>
  <si>
    <t>Fordító és tolmács</t>
  </si>
  <si>
    <t>Heti 20 óra alatt</t>
  </si>
  <si>
    <t xml:space="preserve"> Részben állami, részben magántulajdonú, vagy</t>
  </si>
  <si>
    <t>sportcsarnok</t>
  </si>
  <si>
    <t>Hivatásos sportoló</t>
  </si>
  <si>
    <t xml:space="preserve"> Sporttudomány</t>
  </si>
  <si>
    <t xml:space="preserve"> Szálláshely-szolgáltatás, vendéglátás</t>
  </si>
  <si>
    <t>Cég</t>
  </si>
  <si>
    <t>Adminisztrátor</t>
  </si>
  <si>
    <t xml:space="preserve"> 5</t>
  </si>
  <si>
    <t>Pedagógiai Kar, Mozgóképkultúra és Médiaismeret</t>
  </si>
  <si>
    <t>némettanár</t>
  </si>
  <si>
    <t>felsőoktatás</t>
  </si>
  <si>
    <t>mérnöktanár, felsőoktatás</t>
  </si>
  <si>
    <t>Történelem tanár</t>
  </si>
  <si>
    <t>építőipar</t>
  </si>
  <si>
    <t>minőségbiztosítási mérnök (építőipari cégnél)</t>
  </si>
  <si>
    <t>Vállalkozásfejlesztés</t>
  </si>
  <si>
    <t xml:space="preserve"> Heti 20-29 órát</t>
  </si>
  <si>
    <t>egyetem</t>
  </si>
  <si>
    <t>Az intézmény egyik irodájában dolgozok félállásban (adminisztrációs munka leginkább), mellette kasszás pozícióban dolgozok a moziban</t>
  </si>
  <si>
    <t>Matematika-angoltanár</t>
  </si>
  <si>
    <t>Óvoda</t>
  </si>
  <si>
    <t>Óvodai dajka</t>
  </si>
  <si>
    <t>Ipari termelő cég</t>
  </si>
  <si>
    <t>Pénzügyi és munkaügyi munkatárs</t>
  </si>
  <si>
    <t>7.11. Van-e a családjában az Önéhez hasonló szakterületen végzettséget szerzett, e szakterületen dolgozó családtag?</t>
  </si>
  <si>
    <t>7.10. Összességében hogyan ítéli meg családja anyagi helyzetét akkor, amikor Ön 14 éves volt?</t>
  </si>
  <si>
    <t>7.9. Mi volt az Ön édesanyjának legmagasabb iskolai végzettsége akkor, amikor Ön 14 éves volt?</t>
  </si>
  <si>
    <t>7.8. Mi volt az Ön édesapjának legmagasabb iskolai végzettsége akkor, amikor Ön 14 éves volt?</t>
  </si>
  <si>
    <t>7.7. Milyen típusú középiskolai osztályban szerzett érettségit?</t>
  </si>
  <si>
    <t>7.6.2. Kérjük, adja meg lakhelye irányítószámát:</t>
  </si>
  <si>
    <t>7.6.1. Kérjük, adja meg az ország nevét:</t>
  </si>
  <si>
    <t>7.6. Milyen településen él Ön jelenleg?</t>
  </si>
  <si>
    <t>7.5.2. Kérjük, adja meg a település irányítószámát:</t>
  </si>
  <si>
    <t>7.5.1. Kérjük, adja meg az ország nevét:</t>
  </si>
  <si>
    <t>7.5. Milyen településen lakott Ön 14 éves korában?</t>
  </si>
  <si>
    <t>7.4.1. Hány 18 év alatti gyermeke van?</t>
  </si>
  <si>
    <t>7.3. Mi az Ön hivatalos családi állapota?</t>
  </si>
  <si>
    <t>7.1. Az Ön neme?</t>
  </si>
  <si>
    <t xml:space="preserve">7.4. Van-e 18 év alatti gyermeke? </t>
  </si>
  <si>
    <t>7.2. Melyik évben született Ön?</t>
  </si>
  <si>
    <t>6.1. Mennyire elégedett főállású munkájával az alábbi szempontok szerint? - 6.1.7. A munka összességét tekintve</t>
  </si>
  <si>
    <t>6.1. Mennyire elégedett főállású munkájával az alábbi szempontok szerint? - 6.1.6. A munka tárgyi körülményei</t>
  </si>
  <si>
    <t>6.1. Mennyire elégedett főállású munkájával az alábbi szempontok szerint? - 6.1.5. A munka személyi körülményei</t>
  </si>
  <si>
    <t xml:space="preserve">6.1. Mennyire elégedett főállású munkájával az alábbi szempontok szerint? - 6.1.4. Jövedelem, juttatások </t>
  </si>
  <si>
    <t>6.1. Mennyire elégedett főállású munkájával az alábbi szempontok szerint? - 6.1.3. A munka presztízse, társadalmi megbecsültsége</t>
  </si>
  <si>
    <t xml:space="preserve">6.1. Mennyire elégedett főállású munkájával az alábbi szempontok szerint? - 6.1.2. Szakmai előmenetel, karrierépítés </t>
  </si>
  <si>
    <t>6.1. Mennyire elégedett főállású munkájával az alábbi szempontok szerint? - 6.1.1. A munka szakmai, tartalmi része</t>
  </si>
  <si>
    <t>5.17.2. Véleménye szerint milyen szintű képzettség felel meg legjobban jelenlegi mellékállású munkájának?</t>
  </si>
  <si>
    <t>5.17.1. Véleménye szerint milyen szakterületen végzett tanulmányok felelnek meg a legjobban ennek a munkának?</t>
  </si>
  <si>
    <t>5.17.3. Másodállásából/mellékállásából mennyi havi nettó keresete származott az előző hónapban?</t>
  </si>
  <si>
    <t>5.16.2. Hány munkaórát dolgozott főállásában az előző héten?</t>
  </si>
  <si>
    <t>5.17. Van-e Önnek mellékállása, másodállása?</t>
  </si>
  <si>
    <t xml:space="preserve">5.16.1. Mennyi volt az előző hónapban / az utolsó olyan hónapban, amikor jellemző, „normál” fizetést kapott, a főállásából származó havi nettó (adózás utáni) keresete? </t>
  </si>
  <si>
    <t>5.15.2. Kérjük, adja meg a település irányítószámát:</t>
  </si>
  <si>
    <t>5.15.1. Kérjük, adja meg az ország nevét:</t>
  </si>
  <si>
    <t>[21 -] Egyéb: - 5.14. Kérjük, az alábbi listából válassza ki munkahelye ágazatát!</t>
  </si>
  <si>
    <t>5.14. Kérjük, az alábbi listából válassza ki munkahelye ágazatát!</t>
  </si>
  <si>
    <t>5.13. Megközelítőleg hány fő dolgozik az Ön cégénél?</t>
  </si>
  <si>
    <t xml:space="preserve">5.15. Ön külföldön (nem Magyarországon) dolgozik? </t>
  </si>
  <si>
    <t>5.12. Az Ön munkahelye…:</t>
  </si>
  <si>
    <t>5.11. Az Ön munkahelye…:</t>
  </si>
  <si>
    <t>5.10. Milyen jellegű munkahelyen dolgozik Ön?</t>
  </si>
  <si>
    <t>5.9. Véleménye szerint milyen szintű képzettség felel meg legjobban jelenlegi munkájának?</t>
  </si>
  <si>
    <t>5.8. Véleménye szerint milyen szakterületen végzett tanulmányok felelnek meg a legjobban ennek a munkának?</t>
  </si>
  <si>
    <t>5.7. Milyen mértékben használja jelenlegi munkájában a kérdőív alapjául szolgáló tanulmányai során elsajátított tudást, megszerzett készségeket?</t>
  </si>
  <si>
    <t>5.6. Hány alkalmazottja/beosztottja van?</t>
  </si>
  <si>
    <t>5.4. Ön…:</t>
  </si>
  <si>
    <t>5.3. Az Ön fő munkaviszonya:</t>
  </si>
  <si>
    <t>5.5. Mi jelenlegi foglalkozásának, munkakörének megnevezése?</t>
  </si>
  <si>
    <t>5.2. Munkaerőpiaci részvétel</t>
  </si>
  <si>
    <t>5.1.6. Rendelkezik főállású munkahellyel?</t>
  </si>
  <si>
    <t>5.1.4.2. Keres-e munkát?</t>
  </si>
  <si>
    <t>5.1.4.1. Hány hónapja munkanélküli?</t>
  </si>
  <si>
    <t>5.1.1. Milyen beosztásban dolgozik?</t>
  </si>
  <si>
    <t>5.1. Mi az Ön jelenlegi fő munkaerőpiaci státusza?</t>
  </si>
  <si>
    <t>4.5. Tervez-e (további) külföldi munkavállalást az elkövetkező 5 évben?</t>
  </si>
  <si>
    <t>4.4.4. Ez a munka/ezek a munkák kapcsolódtak-e a felsőfokú végzettségéhez?</t>
  </si>
  <si>
    <t>4.4.3. Milyen országokban dolgozott? Kérjük, sorolja fel!</t>
  </si>
  <si>
    <t>4.4.2. Összesen hány hónapot dolgozott külföldön a képzettség megszerzését követően?</t>
  </si>
  <si>
    <t>4.4.1. Összesen hány alkalommal dolgozott külföldön?</t>
  </si>
  <si>
    <t>4.4. A kérdőív alapjául szolgáló felsőfokú végzettség megszerzését követően dolgozott-e hosszabb-rövidebb ideig külföldön?</t>
  </si>
  <si>
    <t>4.3. A kérdőív alapjául szolgáló felsőfokú végzettség megszerzését követően tanult-e hosszabb-rövidebb ideig külföldön?</t>
  </si>
  <si>
    <t>4.2.3. Volt ezek közt regisztrált munkanélküli időszak?</t>
  </si>
  <si>
    <t>4.2.2. Összeadva ezek az – munkanélküliként töltött – időszakok hány hónapig tartottak?</t>
  </si>
  <si>
    <t>4.2.1. Összesen hány ilyen (munkanélküli) időszak volt?</t>
  </si>
  <si>
    <t>4.1. Ennek a végzettségnek a megszerzése óta összesen hány főállású munkahelye, munkaviszonya volt Önnek, a jelenlegivel együtt?</t>
  </si>
  <si>
    <t>4.2. Ennek a végzettségnek a megszerzése óta volt-e munkanélküli?</t>
  </si>
  <si>
    <t>3.3.6. Önnek ez a munkaviszonya…</t>
  </si>
  <si>
    <t>3.3.5. Véleménye szerint milyen szakterületen végzett tanulmányok felelnek meg a legjobban ennek a munkának?</t>
  </si>
  <si>
    <t>Egyéb: - 3.3.4. Hogyan jutott az abszolutórium utáni első munkájához?</t>
  </si>
  <si>
    <t>3.3.4. Hogyan jutott az abszolutórium utáni első munkájához?</t>
  </si>
  <si>
    <t>3.3.3.1. Abszolutórium után összesen hány hónapig kereste első munkáját?</t>
  </si>
  <si>
    <t xml:space="preserve">3.3.3. Az abszolutórium megszerzése után talált-e munkát? </t>
  </si>
  <si>
    <t xml:space="preserve">3.3.2. A munkakeresés során összesen kb. hányszor hívták be állásinterjúra, vagy vették fel Önnel valamilyen más formában a kapcsolatot a munkaadók? </t>
  </si>
  <si>
    <t xml:space="preserve">3.3.1. A munkakeresés során összesen kb. hány munkáltatónál próbálkozott/ jelentkezett állásért?  </t>
  </si>
  <si>
    <t>[4 -] Nem, egyéb okból:  - 3.3. Az abszolutórium megszerzése után közvetlenül keresett-e munkát?</t>
  </si>
  <si>
    <t>3.3. Az abszolutórium megszerzése után közvetlenül keresett-e munkát?</t>
  </si>
  <si>
    <t>3.2.3. Önnek ez a munkaviszonya…</t>
  </si>
  <si>
    <t>3.2.2. Véleménye szerint milyen szakterületen végzett tanulmányok feleltek meg a legjobban ennek a munkának?</t>
  </si>
  <si>
    <t>3.2.1. Hogyan jutott Ön ehhez a munkához?</t>
  </si>
  <si>
    <t>[9 -] Egyéb: - 3.2.1. Hogyan jutott Ön ehhez a munkához?</t>
  </si>
  <si>
    <t>3.1. Ön a kérdőív alapjául szolgáló felsőfokú képzése során jellemzően minek tekintette magát inkább?</t>
  </si>
  <si>
    <t>3.2. Az abszolutórium megszerzésekor rendelkezett Ön főállású munkaviszonnyal (szolgálati jogviszonnyal)?</t>
  </si>
  <si>
    <t>2.8. Végzettsége megszerzése előtt (felsőfokú tanulmányai közben, vagy azelőtt)… - 2.8.4. …végzett-e szakmai gyakorlatot külföldön?</t>
  </si>
  <si>
    <t>2.8. Végzettsége megszerzése előtt (felsőfokú tanulmányai közben, vagy azelőtt)… - 2.8.3. …dolgozott-e külföldön?</t>
  </si>
  <si>
    <t>2.8. Végzettsége megszerzése előtt (felsőfokú tanulmányai közben, vagy azelőtt)… - 2.8.2. …végzett-e nem szakmai munkát?</t>
  </si>
  <si>
    <t>2.8. Végzettsége megszerzése előtt (felsőfokú tanulmányai közben, vagy azelőtt)… - 2.8.1. …végzett-e tanulmányaihoz kapcsolódó (szakmai) munkát?</t>
  </si>
  <si>
    <t>2.7.1. Gyakorlati helyén a későbbiekben alkalmazták-e?</t>
  </si>
  <si>
    <t>2.7. A kérdőív alapjául szolgáló tanulmányai alatt részt vett-e a tanulmányok részét képező kötelező szakmai gyakorlaton?</t>
  </si>
  <si>
    <t>2.6.4. Milyen finanszírozással tanult ekkor külföldön? Kérjük, az összes igénybe vett finanszírozást jelölje meg! - 2.6.4.7. Egyéb forrásból</t>
  </si>
  <si>
    <t>2.6.4. Milyen finanszírozással tanult ekkor külföldön? Kérjük, az összes igénybe vett finanszírozást jelölje meg! - 2.6.4.6. Párhuzamos külföldi munkavállalás</t>
  </si>
  <si>
    <t>2.6.4. Milyen finanszírozással tanult ekkor külföldön? Kérjük, az összes igénybe vett finanszírozást jelölje meg! - 2.6.4.5. Saját/családi finanszírozás</t>
  </si>
  <si>
    <t>2.6.4. Milyen finanszírozással tanult ekkor külföldön? Kérjük, az összes igénybe vett finanszírozást jelölje meg! - 2.6.4.4. Egyéb külföldi/nemzetközi pályázati ösztöndíj</t>
  </si>
  <si>
    <t>2.6.4. Milyen finanszírozással tanult ekkor külföldön? Kérjük, az összes igénybe vett finanszírozást jelölje meg! - 2.6.4.3. Egyéb hazai ösztöndíj, pályázat</t>
  </si>
  <si>
    <t>2.6.4. Milyen finanszírozással tanult ekkor külföldön? Kérjük, az összes igénybe vett finanszírozást jelölje meg! - 2.6.4.2. A fogadó felsőoktatási intézmény ösztöndíja</t>
  </si>
  <si>
    <t>2.6.4. Milyen finanszírozással tanult ekkor külföldön? Kérjük, az összes igénybe vett finanszírozást jelölje meg! - 2.6.4.1. Tempus/Erasmus ösztöndíj</t>
  </si>
  <si>
    <t>2.6.5. Milyen országokban tanult? Kérjük, az összeset sorolja fel!</t>
  </si>
  <si>
    <t>2.6.3. Összeadva hány hónapot tanult összesen külföldön?</t>
  </si>
  <si>
    <t>2.6.2. Összesen hány alkalommal tanult külföldön kevesebb, mint egy szemesztert?</t>
  </si>
  <si>
    <t>2.6.1. Összesen hány alkalommal tanult külföldön legalább egy szemesztert?</t>
  </si>
  <si>
    <t>2.5. Milyen szintű nyelvtudása van az alábbi idegen nyelvekből? - 2.5.6. Orosz</t>
  </si>
  <si>
    <t>2.5. Milyen szintű nyelvtudása van az alábbi idegen nyelvekből? - 2.5.5. Spanyol</t>
  </si>
  <si>
    <t>2.5. Milyen szintű nyelvtudása van az alábbi idegen nyelvekből? - 2.5.4. Olasz</t>
  </si>
  <si>
    <t>2.5. Milyen szintű nyelvtudása van az alábbi idegen nyelvekből? - 2.5.3. Francia</t>
  </si>
  <si>
    <t>2.5. Milyen szintű nyelvtudása van az alábbi idegen nyelvekből? - 2.5.2. Német</t>
  </si>
  <si>
    <t>2.5. Milyen szintű nyelvtudása van az alábbi idegen nyelvekből? - 2.5.1. Angol</t>
  </si>
  <si>
    <t>2.6. A kérdőív alapjául szolgáló felsőfokú tanulmányai alatt, a végzettség megszerzése előtt tanult-e hosszabb-rövidebb ideig külföldön?</t>
  </si>
  <si>
    <t>2.4. Szeretne-e továbbtanulni az elkövetkező 2-3 évben az alábbi képzések valamelyikén? - 2.4.6. Egységes, osztatlan képzés/osztatlan mesterképzés (pl. jogász, orvosképzés)</t>
  </si>
  <si>
    <t>2.4. Szeretne-e továbbtanulni az elkövetkező 2-3 évben az alábbi képzések valamelyikén? - 2.4.5. Doktori (PhD, DLA) képzés</t>
  </si>
  <si>
    <t>2.4. Szeretne-e továbbtanulni az elkövetkező 2-3 évben az alábbi képzések valamelyikén? - 2.4.4. Szakirányú továbbképzés, rezidensképzés</t>
  </si>
  <si>
    <t>2.4. Szeretne-e továbbtanulni az elkövetkező 2-3 évben az alábbi képzések valamelyikén? - 2.4.3. Mesterképzés (MA/MSc)</t>
  </si>
  <si>
    <t>2.4. Szeretne-e továbbtanulni az elkövetkező 2-3 évben az alábbi képzések valamelyikén? - 2.4.2. Alapképzés (BA/BSc)</t>
  </si>
  <si>
    <t>2.4. Szeretne-e továbbtanulni az elkövetkező 2-3 évben az alábbi képzések valamelyikén? - 2.4.1. Felsőoktatási szakképzés</t>
  </si>
  <si>
    <t>2.3.2. Ezt milyen szintű képzésben végzi?</t>
  </si>
  <si>
    <t xml:space="preserve">2.3.1. Milyen szakon? Kérjük, nevezze meg! </t>
  </si>
  <si>
    <t>2.3. Részt vesz-e jelenleg felsőfokú képzésben?</t>
  </si>
  <si>
    <t>2.2.2. Ezt milyen képzési formában szerezte?</t>
  </si>
  <si>
    <t xml:space="preserve">2.2.1. Milyen szakon? Kérjük, nevezze meg! </t>
  </si>
  <si>
    <t>2.2. A megkeresés alapjául szolgáló képzés megkezdése óta (közben, vagy utána) szerzett-e egyéb felsőfokú végzettséget?</t>
  </si>
  <si>
    <t>2.1.2. Ezt milyen képzési formában szerezte?</t>
  </si>
  <si>
    <t>2.1.1. Milyen szakon? Kérjük, nevezze meg!</t>
  </si>
  <si>
    <t>2.1. Rendelkezett-e felsőfokú végzettséggel a megkeresés alapjául szolgáló képzés megkezdésekor?</t>
  </si>
  <si>
    <t>1.10.1. Milyen típusú diákhitelt vett igénybe?</t>
  </si>
  <si>
    <t xml:space="preserve">1.10. Tanulmányai alatt igénybe vett-e diákhitelt? </t>
  </si>
  <si>
    <t>1.9.1. Tagja-e Ön az intézmény alumni/öregdiák szervezetének?</t>
  </si>
  <si>
    <t>1.9. Az Ön tudomása szerint működik-e alumni/öregdiák szervezet az intézményben?</t>
  </si>
  <si>
    <t>1.8.4. Érzi/érezte-e a diploma hiányát a munkaerőpiaci érvényesülésben?</t>
  </si>
  <si>
    <t>1.8.3. Kilépett-e a munkaerőpiacra diploma nélkül, csak abszolutóriummal?</t>
  </si>
  <si>
    <t>Egyéb ok: - 1.8.2. Mi (volt) a késedelem oka?</t>
  </si>
  <si>
    <t>1.8.2. Mi (volt) a késedelem oka?</t>
  </si>
  <si>
    <t>1.8.1. Az abszolutórium után hány hónappal szerezte meg a diplomát?</t>
  </si>
  <si>
    <t>1.8. Az abszolutórium után közvetlenül a diplomáját is megszerezte?</t>
  </si>
  <si>
    <t>1.7. A szak megkezdése után összesen hány félév alatt jutott el az abszolutóriumig?</t>
  </si>
  <si>
    <t>1.6. Az ebben az intézményben, ezen a szakon végzett többi diák tanulmányi eredményéhez képest az Ön tanulmányi eredménye jobb, vagy rosszabb volt?</t>
  </si>
  <si>
    <t>1.5. Átlagosan milyen eredménnyel (osztályzattal) végezte el Ön ezt a szakot?</t>
  </si>
  <si>
    <t>1.4. Milyen finanszírozási formában tanult Ön ebben az intézményben, ebben a képzésben?</t>
  </si>
  <si>
    <t>1.3. Milyen tagozaton végzett ebben az intézményben, ezen a szakon?</t>
  </si>
  <si>
    <t>1.2.3. A végzés ( abszolutórium ) vége:</t>
  </si>
  <si>
    <t>1.2.1 Képzési terület</t>
  </si>
  <si>
    <t>1.2. Milyen szakon végzett ebben az intézményben?</t>
  </si>
  <si>
    <t>FIR.SZERVEZET.szer_id</t>
  </si>
  <si>
    <t>1.3. Képzési terület</t>
  </si>
  <si>
    <t>1.4. a végzés (abszolutórium) éve</t>
  </si>
  <si>
    <t>1.3. A végzés  éve</t>
  </si>
  <si>
    <t>1.4 A képzés munkarendje (tagozat)</t>
  </si>
  <si>
    <t>Az intézmény melyik karán tanul</t>
  </si>
  <si>
    <t>BTK</t>
  </si>
  <si>
    <t>AVK</t>
  </si>
  <si>
    <t>PK</t>
  </si>
  <si>
    <t>TTK</t>
  </si>
  <si>
    <t>Képzési terület</t>
  </si>
  <si>
    <t>Képzési forma</t>
  </si>
  <si>
    <t>tagozat</t>
  </si>
  <si>
    <t>levelező</t>
  </si>
  <si>
    <t>nappali</t>
  </si>
  <si>
    <t>távoktatás</t>
  </si>
  <si>
    <t>finanszírozási forma</t>
  </si>
  <si>
    <t>Melyik évben kezdte meg tanulmányait ezen a szakon</t>
  </si>
  <si>
    <t>2005 (vagy előtte) - 2010</t>
  </si>
  <si>
    <t>2011-2015</t>
  </si>
  <si>
    <t>2016-2017</t>
  </si>
  <si>
    <t>Megszakította legalább egy féléves időtartamra jelenlegi felsőfokú tanulmányait</t>
  </si>
  <si>
    <t>igen</t>
  </si>
  <si>
    <t>nem</t>
  </si>
  <si>
    <t>Átlagosan milyen tanulmányi eredménnyel (osztályzattal) végzi Ön ezt a szakot</t>
  </si>
  <si>
    <t>a szakon tanuló többi diák tanulmányi eredményéhez képest az Ön tanulmányi eredménye jellemzően jobb, vagy rosszabb</t>
  </si>
  <si>
    <t>Szeretne-e továbbtanulni az elkövetkező 2-3 évben FSZ képzésen</t>
  </si>
  <si>
    <t>Szeretne-e továbbtanulni az elkövetkező 2-3 évben BA/BSc képzésen</t>
  </si>
  <si>
    <t>Szeretne-e továbbtanulni az elkövetkező 2-3 évben MA/MSc képzésen</t>
  </si>
  <si>
    <t>Szeretne-e továbbtanulni az elkövetkező 2-3 évben szakirányútovábbképzésen</t>
  </si>
  <si>
    <t>Szeretne-e továbbtanulni az elkövetkező 2-3 évben doktori képzésen</t>
  </si>
  <si>
    <t>Szeretne-e továbbtanulni az elkövetkező 2-3 évben egységes/osztatlan/osztatlan mester képzésen</t>
  </si>
  <si>
    <t>Jelenlegi tanulmányai alatt igénybe vesz-e diákhitelt</t>
  </si>
  <si>
    <t>Milyen típusú diákhitelt vesz igénybe</t>
  </si>
  <si>
    <t>Tanul jelenleg egyéb szakon is</t>
  </si>
  <si>
    <t>milyen képzési formában</t>
  </si>
  <si>
    <t>Van felsőfokú végzettsége?</t>
  </si>
  <si>
    <t>Milyen szakon</t>
  </si>
  <si>
    <t>Milyen szakon?</t>
  </si>
  <si>
    <t>BA/BBSc</t>
  </si>
  <si>
    <t>Angol nyelvismeret</t>
  </si>
  <si>
    <t>nem ismeri</t>
  </si>
  <si>
    <t>kicsit ismeri</t>
  </si>
  <si>
    <t>közepesen ismeri</t>
  </si>
  <si>
    <r>
      <rPr>
        <sz val="7"/>
        <rFont val="Times New Roman"/>
        <family val="1"/>
        <charset val="238"/>
      </rPr>
      <t xml:space="preserve"> </t>
    </r>
    <r>
      <rPr>
        <sz val="11"/>
        <rFont val="Calibri"/>
        <family val="2"/>
        <charset val="238"/>
      </rPr>
      <t>jól ismeri</t>
    </r>
  </si>
  <si>
    <t>nagyon jól ismeri</t>
  </si>
  <si>
    <t>Német nyelvismeret</t>
  </si>
  <si>
    <t>Francia nyelvismeret</t>
  </si>
  <si>
    <t>Olasz nyelvismeret</t>
  </si>
  <si>
    <t>Spanyol nyelvismeret</t>
  </si>
  <si>
    <t>Orosz nyelvismeret</t>
  </si>
  <si>
    <t>beszél egyéb idegen nyelven</t>
  </si>
  <si>
    <t>milyen nyelvet</t>
  </si>
  <si>
    <t>lovári</t>
  </si>
  <si>
    <t>latin</t>
  </si>
  <si>
    <t>szlovák</t>
  </si>
  <si>
    <t>Felsőfokú tanulmányai alatt tanult hosszabb-rövidebb ideig külföldön</t>
  </si>
  <si>
    <t>Összesen hány alkalommal tanult külföldön legalább egy szemesztert</t>
  </si>
  <si>
    <t>nem tanultam</t>
  </si>
  <si>
    <t>Összesen hány alkalommal tanult külföldön kevesebb, mint egy szemesztert</t>
  </si>
  <si>
    <t>Összeadva hány hónapot tanult összesen külföldön</t>
  </si>
  <si>
    <t>Milyen finanszírozással tanult ekkor külföldön? Kérjük, az összes igénybe vett finanszírozást jelölje meg</t>
  </si>
  <si>
    <t>fogadó intézmény ösztöndíja</t>
  </si>
  <si>
    <t>családi/saját finanszírozás</t>
  </si>
  <si>
    <t>párhuzamos külföldi munkavállalás</t>
  </si>
  <si>
    <t>Milyen országokban tanult</t>
  </si>
  <si>
    <t>Ausztira, Németo., Hollandia</t>
  </si>
  <si>
    <t>Németo.</t>
  </si>
  <si>
    <t>Lengyelo., Oroszo</t>
  </si>
  <si>
    <t>Végzett-e szakmai gyakorlatot külföldön</t>
  </si>
  <si>
    <t>A végzettség megszerzése után tervez-e külföldi munkavállalást</t>
  </si>
  <si>
    <t>nem tudom</t>
  </si>
  <si>
    <t>Jelenleg dolgozik?</t>
  </si>
  <si>
    <t>munkaviszonya:</t>
  </si>
  <si>
    <t>Minek tekinti magát inkább</t>
  </si>
  <si>
    <t>tanulmányok és munkakör</t>
  </si>
  <si>
    <t>csak a saját szakterület</t>
  </si>
  <si>
    <t>saját és a kapcsolódó szakterület</t>
  </si>
  <si>
    <t>egészen más szakterület</t>
  </si>
  <si>
    <t>bármilyen szakterület</t>
  </si>
  <si>
    <t>elhelyezkedés</t>
  </si>
  <si>
    <t>biztosan sikerül</t>
  </si>
  <si>
    <t>valószínűleg sikerül</t>
  </si>
  <si>
    <t>nem tartom valószínűnek</t>
  </si>
  <si>
    <t>biztos, hogy nem sikerül</t>
  </si>
  <si>
    <t>nem szeretnék ezen a szakterületen elhelyezkedni</t>
  </si>
  <si>
    <t>kereset a szakon végzetteknek</t>
  </si>
  <si>
    <t>50-100</t>
  </si>
  <si>
    <t>101-150</t>
  </si>
  <si>
    <t>151-200</t>
  </si>
  <si>
    <t>201-250</t>
  </si>
  <si>
    <t>251-300</t>
  </si>
  <si>
    <t>301-350</t>
  </si>
  <si>
    <t>351-400</t>
  </si>
  <si>
    <t>401-450</t>
  </si>
  <si>
    <t>451-500</t>
  </si>
  <si>
    <t>501 fölött</t>
  </si>
  <si>
    <t>kereset, amivel elégedett lenne</t>
  </si>
  <si>
    <t>munkanélküliség</t>
  </si>
  <si>
    <t>magas jövedelem</t>
  </si>
  <si>
    <t>társadalmi megbecsülés</t>
  </si>
  <si>
    <t>vezetői pozíció</t>
  </si>
  <si>
    <t>kötetlenebb életmód</t>
  </si>
  <si>
    <t>külföldi munkavállalás</t>
  </si>
  <si>
    <t>szakmai, intellektuális fejlődés</t>
  </si>
  <si>
    <t xml:space="preserve">nem </t>
  </si>
  <si>
    <t>Neme</t>
  </si>
  <si>
    <t>férfi</t>
  </si>
  <si>
    <t>külföldi</t>
  </si>
  <si>
    <t>milyen középiskolában érettségizett</t>
  </si>
  <si>
    <t>gimnázium 4 osztályos</t>
  </si>
  <si>
    <t>gimnázium 5 osztályos, idegennyelvi évvel</t>
  </si>
  <si>
    <t>6-8 osztályos középiskola, kéttannyelvű gimnázium</t>
  </si>
  <si>
    <t>szakközépiskola</t>
  </si>
  <si>
    <t>egyéb</t>
  </si>
  <si>
    <t>apa legmagasabb iskolai végzettsége</t>
  </si>
  <si>
    <t>8 általános</t>
  </si>
  <si>
    <t>szakmunkásképző, érettségi nélkül</t>
  </si>
  <si>
    <t>szakközépiskola, technikum</t>
  </si>
  <si>
    <t>gimnázium</t>
  </si>
  <si>
    <t>főiskola</t>
  </si>
  <si>
    <t>nem tudja, nem ismerte, nem élt</t>
  </si>
  <si>
    <t>anya legmagasabb iskolai végzettsége</t>
  </si>
  <si>
    <t>család anyagi helyzete</t>
  </si>
  <si>
    <t>átlagosnál sokkal jobb</t>
  </si>
  <si>
    <t>átlagosnál valamivel jobb</t>
  </si>
  <si>
    <t>átlagos</t>
  </si>
  <si>
    <t>átlagosnál valamivelel rosszabb</t>
  </si>
  <si>
    <t>átlagosnál sokkal rosszabb</t>
  </si>
  <si>
    <t>Sajátjáéhoz hasonló végzettség a családban</t>
  </si>
  <si>
    <t>igen, szülők és nagyszülők közt is</t>
  </si>
  <si>
    <t>igen, csak a szülők között</t>
  </si>
  <si>
    <t>igen, csak a nagyszülők között</t>
  </si>
  <si>
    <t>nincsen</t>
  </si>
  <si>
    <t>életkor</t>
  </si>
  <si>
    <t>40-50</t>
  </si>
  <si>
    <t>30-40</t>
  </si>
  <si>
    <t>20-30</t>
  </si>
  <si>
    <t>21-30</t>
  </si>
  <si>
    <t>31-40</t>
  </si>
  <si>
    <t>51-</t>
  </si>
  <si>
    <t>41-50</t>
  </si>
  <si>
    <t>FSZ</t>
  </si>
  <si>
    <t>Továbbtanulási szándék intézményünkben</t>
  </si>
  <si>
    <t>Szakirányú</t>
  </si>
  <si>
    <t>Doktori</t>
  </si>
  <si>
    <t>Osztatlan</t>
  </si>
  <si>
    <t>legalább alapszinten ismeri</t>
  </si>
  <si>
    <t>angol</t>
  </si>
  <si>
    <t>német</t>
  </si>
  <si>
    <t>francia</t>
  </si>
  <si>
    <t>olasz</t>
  </si>
  <si>
    <t>spanyol</t>
  </si>
  <si>
    <t>orosz</t>
  </si>
  <si>
    <t>nő</t>
  </si>
  <si>
    <t>18-20</t>
  </si>
  <si>
    <t>nem 95</t>
  </si>
  <si>
    <t>igen 105</t>
  </si>
  <si>
    <t>nem 43</t>
  </si>
  <si>
    <t>igen 157</t>
  </si>
  <si>
    <t>nem 36</t>
  </si>
  <si>
    <t>igen 164</t>
  </si>
  <si>
    <t>nem 47</t>
  </si>
  <si>
    <t>igen 153</t>
  </si>
  <si>
    <t>nem 9</t>
  </si>
  <si>
    <t>igen 191</t>
  </si>
  <si>
    <t>nem 103</t>
  </si>
  <si>
    <t>igen 97</t>
  </si>
  <si>
    <t>A végzés ( abszolutórium ) vége:</t>
  </si>
  <si>
    <t>Több finanszírozási forma</t>
  </si>
  <si>
    <t>Átlagosan milyen tanulmányi eredménnyel (osztályzattal) végezte Ön ezt a szakot</t>
  </si>
  <si>
    <t xml:space="preserve"> A szak megkezdése után összesen hány félév alatt jutott el az abszolutóriumig?</t>
  </si>
  <si>
    <t>Abszulotórium után közvetlenül diploma</t>
  </si>
  <si>
    <t>abszolutórium után mennyivel diploma (hó)</t>
  </si>
  <si>
    <t>1-3</t>
  </si>
  <si>
    <t>4-6</t>
  </si>
  <si>
    <t>7-12</t>
  </si>
  <si>
    <t>2 évnél több</t>
  </si>
  <si>
    <t>még nem szereztem meg</t>
  </si>
  <si>
    <t>üres</t>
  </si>
  <si>
    <t>mi volt az oka</t>
  </si>
  <si>
    <t>nyelvvizsga hiánya</t>
  </si>
  <si>
    <t>egyéb ok</t>
  </si>
  <si>
    <t>munkahelyi</t>
  </si>
  <si>
    <t>másik szakon folytatott tanulmányok</t>
  </si>
  <si>
    <t xml:space="preserve">családi </t>
  </si>
  <si>
    <t>kilépett a munkaerőpiacra dipolma nélkül</t>
  </si>
  <si>
    <t>már akkor is dolgoztam</t>
  </si>
  <si>
    <t>egyáltalán nem</t>
  </si>
  <si>
    <t>kismértékben</t>
  </si>
  <si>
    <t>nagyproblémát jelentett</t>
  </si>
  <si>
    <t xml:space="preserve"> érzi/érezte-e a diploma hiányát a munkaerőpiaci érvényesülésben?</t>
  </si>
  <si>
    <t>van alumni szervezet az intézményben</t>
  </si>
  <si>
    <t>alumni tag</t>
  </si>
  <si>
    <t>diákhitel igénybevétel</t>
  </si>
  <si>
    <t>felvett</t>
  </si>
  <si>
    <t>szabadfelhasználásút</t>
  </si>
  <si>
    <t>kötött felhasználásút</t>
  </si>
  <si>
    <t>mindkettőt</t>
  </si>
  <si>
    <t>rendelkezett felsőfokú végzettséggel az adott képzés megkezdésekor</t>
  </si>
  <si>
    <t>milyen szakon</t>
  </si>
  <si>
    <t>igen képzési forma</t>
  </si>
  <si>
    <t>osztatlan</t>
  </si>
  <si>
    <t>főiskolai hagyományos</t>
  </si>
  <si>
    <t>fsz/fosz</t>
  </si>
  <si>
    <t>adott képzést követően/közben felsőfokú képzettség</t>
  </si>
  <si>
    <t>igen szak</t>
  </si>
  <si>
    <t>szakirányú továbbképzés</t>
  </si>
  <si>
    <t>részt vesz e jelenleg felsőfokú képzésben</t>
  </si>
  <si>
    <t>igen képzési szint</t>
  </si>
  <si>
    <t>következő 2-3 évben tanulna-e fosz képzésen</t>
  </si>
  <si>
    <t>igen, ebben az intézményben</t>
  </si>
  <si>
    <t>igen, másik intézményben</t>
  </si>
  <si>
    <t>következő 2-3 évben tanulna-e alapképzésen (BA/BSc)</t>
  </si>
  <si>
    <t>következő 2-3 évben tanulna-e mesterképzésen (MA/MSc)</t>
  </si>
  <si>
    <t>következő 2-3 évben tanulna-e szakirányú továbbképzésben</t>
  </si>
  <si>
    <t>következő 2-3 évben tanulna-e doktori képzésben</t>
  </si>
  <si>
    <t>következő 2-3 évben tanulna-e egységes/osztatlan képzésben</t>
  </si>
  <si>
    <t>nyelvismeret angol</t>
  </si>
  <si>
    <t>jól ismeri</t>
  </si>
  <si>
    <t>nyelvismeret német</t>
  </si>
  <si>
    <t>nyelvismeret francia</t>
  </si>
  <si>
    <t>nyelvismeret olasz</t>
  </si>
  <si>
    <t>nyelvismeret spanyol</t>
  </si>
  <si>
    <t>nyelvismeret orosz</t>
  </si>
  <si>
    <t>adott tanulmányok alatt/előtt tanult-e külföldön</t>
  </si>
  <si>
    <t>igen, legalább egy szemesztert</t>
  </si>
  <si>
    <t>1 szemesztert</t>
  </si>
  <si>
    <t>igen, kevesebb, mint egy szemesztert</t>
  </si>
  <si>
    <t>1 alkalom</t>
  </si>
  <si>
    <t>2 alkalom</t>
  </si>
  <si>
    <t>7 alkalom</t>
  </si>
  <si>
    <t>összesen hány hónapot töltött külföldön</t>
  </si>
  <si>
    <t>Tempus/erasmus ösztöndíjjal tanult</t>
  </si>
  <si>
    <t>Fogadó felsőoktatási intézmény finanszírozta</t>
  </si>
  <si>
    <t>egyéb hazai ösztöndíj</t>
  </si>
  <si>
    <t>egyéb külföldi ösztöndíj</t>
  </si>
  <si>
    <t>saját/családi finanszírozás</t>
  </si>
  <si>
    <t>egyéb finanszírozás</t>
  </si>
  <si>
    <t>milyen országokban tanult</t>
  </si>
  <si>
    <t>kevesebb,mint 1</t>
  </si>
  <si>
    <t>GB</t>
  </si>
  <si>
    <t>részt vett-e kötelező gyakorlaton</t>
  </si>
  <si>
    <t>végzettsége megszerzése előtt végzett-e a tárgyhoz kapcsolódó szakmai munkát</t>
  </si>
  <si>
    <t>végzettsége megszerzése előtt végzett-e nem szakmai munkát</t>
  </si>
  <si>
    <t>végzettsége megszerzése előtt dolgozott-e külföldön</t>
  </si>
  <si>
    <t>végzettsége megszerzése előtt volt e külföldi szakmai gyakorlaton</t>
  </si>
  <si>
    <t>képzése során minek tekintette magát inkább</t>
  </si>
  <si>
    <t>főfoglalkozású diáknak</t>
  </si>
  <si>
    <t>főfoglalkozású dolgozónak</t>
  </si>
  <si>
    <t>abszolutórium megszerzésekor rendelkezett főállású munkaviszonnyal</t>
  </si>
  <si>
    <t>hogyan jutott ehhez a munkához?</t>
  </si>
  <si>
    <t>álláshirdetésre jelentkezett</t>
  </si>
  <si>
    <t>munkáltatónál jelentkezett</t>
  </si>
  <si>
    <t>gyakorlatihely volt</t>
  </si>
  <si>
    <t>tanári ajánlás révén</t>
  </si>
  <si>
    <t>korábbi munkakapcsolat</t>
  </si>
  <si>
    <t>egyéb személyes ismeretség</t>
  </si>
  <si>
    <t>gyakorlati helyén később alkalmazták-e</t>
  </si>
  <si>
    <t>milyen tanulmányok felelnek meg leginkább ennek a munkának</t>
  </si>
  <si>
    <t>csak a saját</t>
  </si>
  <si>
    <t>saját és kapcsolódó</t>
  </si>
  <si>
    <t>ez a munkaviszony</t>
  </si>
  <si>
    <t>állandó, határozottidejű</t>
  </si>
  <si>
    <t>határozottidejű</t>
  </si>
  <si>
    <t>alkalmi jellegű</t>
  </si>
  <si>
    <t>abszolutórium megszerzése után keresett munkát?</t>
  </si>
  <si>
    <t>nem, mert már akkor is dolgoztam</t>
  </si>
  <si>
    <t>nem, mert folytattam tanulmányaimat</t>
  </si>
  <si>
    <t>munkakeresés során összesen kb. hány munkáltatónál próbálkozott</t>
  </si>
  <si>
    <t>11-20</t>
  </si>
  <si>
    <t>munkakeresés során összesen kb. hányszor hívták be állásinterjúra</t>
  </si>
  <si>
    <t>1-5</t>
  </si>
  <si>
    <t>6-10</t>
  </si>
  <si>
    <t xml:space="preserve"> abszolutórium megszerzése után talált-e munkát</t>
  </si>
  <si>
    <t>azonnal egy hónapon belül</t>
  </si>
  <si>
    <t>keresés után találtam</t>
  </si>
  <si>
    <t>még nem találtam</t>
  </si>
  <si>
    <t>Abszolutórium után összesen hány hónapig kereste első munkáját</t>
  </si>
  <si>
    <t>2-6</t>
  </si>
  <si>
    <t>13-18</t>
  </si>
  <si>
    <t>19-24</t>
  </si>
  <si>
    <t>25-36</t>
  </si>
  <si>
    <t>41-</t>
  </si>
  <si>
    <t xml:space="preserve"> Hogyan jutott az abszolutórium utáni első munkájához</t>
  </si>
  <si>
    <t>állandó, határozatlan idejű</t>
  </si>
  <si>
    <t xml:space="preserve">Ennek a végzettségnek a megszerzése óta a jelenlegivel együtt összesen hány főállású munkahelye, munkaviszonya volt </t>
  </si>
  <si>
    <t>egy sem</t>
  </si>
  <si>
    <t>9 vagy több</t>
  </si>
  <si>
    <t>Ennek a végzettségnek a megszerzése óta volt-e munkanélküli?</t>
  </si>
  <si>
    <t>Összesen hány ilyen (munkanélküli) időszak volt?</t>
  </si>
  <si>
    <t>Összeadva ezek az – munkanélküliként töltött – időszakok hány hónapig tartottak</t>
  </si>
  <si>
    <t>0-1</t>
  </si>
  <si>
    <t>2-3</t>
  </si>
  <si>
    <t>Volt ezek közt regisztrált munkanélküli időszak</t>
  </si>
  <si>
    <t>A kérdőív alapjául szolgáló felsőfokú végzettség megszerzését követően tanult-e hosszabb-rövidebb ideig külföldön</t>
  </si>
  <si>
    <t>felsőfokú végzettség megszerzését követően dolgozott-e hosszabb-rövidebb ideig külföldön</t>
  </si>
  <si>
    <t>igen, jelenleg is kint dolgozom</t>
  </si>
  <si>
    <t>Összesen hány alkalommal dolgozott külföldön</t>
  </si>
  <si>
    <t>11-15</t>
  </si>
  <si>
    <t>16-20</t>
  </si>
  <si>
    <t>Összesen hány hónapot dolgozott külföldön (a végzettség megszerzése után)</t>
  </si>
  <si>
    <t>37-60</t>
  </si>
  <si>
    <t>Ez a munka kapcsolódott-e végzettségéhez</t>
  </si>
  <si>
    <t>részben</t>
  </si>
  <si>
    <t>Tervez-e (további) külföldi munkavállalást az elkövetkező 5 évben</t>
  </si>
  <si>
    <t xml:space="preserve"> Mi az Ön jelenlegi fő munkaerő-piaci státusza?</t>
  </si>
  <si>
    <t>alkalmazott</t>
  </si>
  <si>
    <t>önfoglalkoztató</t>
  </si>
  <si>
    <t>vállalkozó</t>
  </si>
  <si>
    <t>nappalis diák</t>
  </si>
  <si>
    <t>gyes,gyed</t>
  </si>
  <si>
    <t>Milyen beosztásban dolgozik</t>
  </si>
  <si>
    <t>felsővezető</t>
  </si>
  <si>
    <t>középvezető</t>
  </si>
  <si>
    <t>alsóvezető</t>
  </si>
  <si>
    <t>beosztott diplomás</t>
  </si>
  <si>
    <t>beosztott nem diplomás foglalkozás</t>
  </si>
  <si>
    <t>Rendelkezik főállású munkahellyel?</t>
  </si>
  <si>
    <t xml:space="preserve"> Munkaerő-piaci részvétel</t>
  </si>
  <si>
    <t>jelenleg is dolgozik</t>
  </si>
  <si>
    <t>sose dolgozott</t>
  </si>
  <si>
    <t>most nem dolgozik, de már volt munkahelye</t>
  </si>
  <si>
    <t>Az Ön fő munkaviszonya</t>
  </si>
  <si>
    <t>állandó, határozatlan</t>
  </si>
  <si>
    <t>Ön</t>
  </si>
  <si>
    <t>köztisztviselő, közalkalmazott, kormánytisztviselő</t>
  </si>
  <si>
    <t>állami, kormányzati vállalat alkalmazottja</t>
  </si>
  <si>
    <t>más helyen dolgozik</t>
  </si>
  <si>
    <t xml:space="preserve"> Hány alkalmazottja/beosztottja van?</t>
  </si>
  <si>
    <t>nincs</t>
  </si>
  <si>
    <t>1-9</t>
  </si>
  <si>
    <t>9-nél több</t>
  </si>
  <si>
    <t xml:space="preserve"> Milyen mértékben használja jelenlegi munkájában a tanulmányai során elsajátított tudást, készségeket</t>
  </si>
  <si>
    <t>kevéssé</t>
  </si>
  <si>
    <t>közepes mértékben</t>
  </si>
  <si>
    <t>nagymértékben</t>
  </si>
  <si>
    <t>teljes mértékben</t>
  </si>
  <si>
    <t xml:space="preserve"> milyen szakterületen végzett tanulmányok felelnek meg a legjobban ennek a munkának</t>
  </si>
  <si>
    <t xml:space="preserve"> milyen szintű képzettség felel meg legjobban jelenlegi munkájának</t>
  </si>
  <si>
    <t>egyéb posztgraduális képzés</t>
  </si>
  <si>
    <t>egyetemi diploma</t>
  </si>
  <si>
    <t>főiskolai diploma</t>
  </si>
  <si>
    <t>nem igényel felsőfokú végzettséget</t>
  </si>
  <si>
    <t xml:space="preserve"> Milyen jellegű munkahelyen dolgozik</t>
  </si>
  <si>
    <t>Az Ön munkahelye</t>
  </si>
  <si>
    <t>teljes mértékben állami/önkormányzati</t>
  </si>
  <si>
    <t>részben állami, részben magántulajdon</t>
  </si>
  <si>
    <t>teljes mértékben magántulajdon</t>
  </si>
  <si>
    <t>teljes mértékben magyar tulajdonú</t>
  </si>
  <si>
    <t>részben magyar tulajdonú</t>
  </si>
  <si>
    <t>teljes mértékben külföldi tulajdonú</t>
  </si>
  <si>
    <t>Megközelítőleg hány fő dolgozik az Ön cégénél</t>
  </si>
  <si>
    <t>2-9 fő</t>
  </si>
  <si>
    <t>10-49 fő</t>
  </si>
  <si>
    <t>50-249 fő</t>
  </si>
  <si>
    <t>250-999 fő</t>
  </si>
  <si>
    <t>1000 fő vagy fölötte</t>
  </si>
  <si>
    <t xml:space="preserve"> munkahelye ágazata</t>
  </si>
  <si>
    <t>Információ, kommunikáció (pl. távközlés, számítógépes szolgáltatások, kiadói tevékenység, műsorgyártás)</t>
  </si>
  <si>
    <t>Közigazgatás, védelem, kötelező társadalombiztosítás</t>
  </si>
  <si>
    <t>Oktatás</t>
  </si>
  <si>
    <t>Kereskedelem, gépjárműjavítás (minden nagy- és kiskereskedelem, illetve gépjárművek esetében a javítás, karbantartás is)</t>
  </si>
  <si>
    <t>Szálláshely-szolgáltatás, vendéglátás</t>
  </si>
  <si>
    <t>Ön külföldön (nem Magyarországon) dolgozik?</t>
  </si>
  <si>
    <t>Mennyi volt az előző hónapban  a főállásából származó havi nettó keresete</t>
  </si>
  <si>
    <t xml:space="preserve"> Hány munkaórát dolgozott főállásában az előző héten</t>
  </si>
  <si>
    <t>heti 20 óra alatt</t>
  </si>
  <si>
    <t>heti  20-29 órát</t>
  </si>
  <si>
    <t>heti 30-39 órát</t>
  </si>
  <si>
    <t>heti 40-50 órát</t>
  </si>
  <si>
    <t>heti 50 óra fölött</t>
  </si>
  <si>
    <t>Van mellékállása, másodállása?</t>
  </si>
  <si>
    <t>milyen szakterületen végzett tanulmányok felelnek meg a legjobban ennek a munkának?</t>
  </si>
  <si>
    <t xml:space="preserve"> milyen szintű képzettség felel meg legjobban jelenlegi mellékállású munkájának?</t>
  </si>
  <si>
    <t>Másodállásából/mellékállásából mennyi havi nettó keresete származott az előző hónapban</t>
  </si>
  <si>
    <t>1-100</t>
  </si>
  <si>
    <t>munka szakmai, tartalmi része - 6.1. Mennyire elégedett főállású munkájával az alábbi szempontok szerint?</t>
  </si>
  <si>
    <t>teljesen elégedetlen</t>
  </si>
  <si>
    <t>inkább elégedetlen</t>
  </si>
  <si>
    <t>inkább elégedett</t>
  </si>
  <si>
    <t>teljesen elégedett</t>
  </si>
  <si>
    <t>szakmai előmenetel, karrierépítés</t>
  </si>
  <si>
    <t>munka presztízse, társadalmi megbecsültsége</t>
  </si>
  <si>
    <t>jövedelem, juttatások</t>
  </si>
  <si>
    <t>a munka személyi körülményei</t>
  </si>
  <si>
    <t>a munka tárgyi körülményei</t>
  </si>
  <si>
    <t xml:space="preserve">a munka összességét tekintve </t>
  </si>
  <si>
    <t>ffi</t>
  </si>
  <si>
    <t>nem válaszolt</t>
  </si>
  <si>
    <t>neme</t>
  </si>
  <si>
    <t>családi állapot</t>
  </si>
  <si>
    <t>egyedül álló</t>
  </si>
  <si>
    <t>élettársi kapcsolat</t>
  </si>
  <si>
    <t>házas</t>
  </si>
  <si>
    <t>elvált</t>
  </si>
  <si>
    <t>van-e 18 év alatti gyermeke</t>
  </si>
  <si>
    <t>van</t>
  </si>
  <si>
    <t>Hány 18 év alatti gyermeke van?</t>
  </si>
  <si>
    <t xml:space="preserve"> Milyen településen lakott Ön 14 éves korában?</t>
  </si>
  <si>
    <t>Milyen típusú középiskolai osztályban szerzett érettségit</t>
  </si>
  <si>
    <t>közepes</t>
  </si>
  <si>
    <t>jó</t>
  </si>
  <si>
    <t>jeles</t>
  </si>
  <si>
    <t>0-2</t>
  </si>
  <si>
    <t>2,5-4</t>
  </si>
  <si>
    <t>8,5-10</t>
  </si>
  <si>
    <t>10,5-</t>
  </si>
  <si>
    <t>5-8</t>
  </si>
  <si>
    <t>FOSZ</t>
  </si>
  <si>
    <t xml:space="preserve">Doktori </t>
  </si>
  <si>
    <t>EKE</t>
  </si>
  <si>
    <t>másik intézmény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</si>
</sst>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000"/>
  </numFmts>
  <fonts count="8" x14ac:knownFonts="1">
    <font>
      <sz val="11"/>
      <name val="Calibri"/>
    </font>
    <font>
      <b/>
      <sz val="11"/>
      <name val="Calibri"/>
      <family val="2"/>
      <charset val="238"/>
    </font>
    <font>
      <sz val="11"/>
      <name val="Calibri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7"/>
      <name val="Times New Roman"/>
      <family val="1"/>
      <charset val="238"/>
    </font>
    <font>
      <b/>
      <sz val="11"/>
      <color rgb="FFFF0000"/>
      <name val="Calibri"/>
      <family val="2"/>
      <charset val="238"/>
    </font>
    <font>
      <b/>
      <u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1DCA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">
    <xf numFmtId="0" fontId="0" fillId="0" borderId="0" xfId="0" applyFon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9" fontId="0" fillId="0" borderId="0" xfId="1" applyFont="1"/>
    <xf numFmtId="0" fontId="1" fillId="0" borderId="0" xfId="0" applyFont="1" applyAlignment="1">
      <alignment wrapText="1"/>
    </xf>
    <xf numFmtId="49" fontId="3" fillId="0" borderId="0" xfId="0" applyNumberFormat="1" applyFont="1"/>
    <xf numFmtId="49" fontId="0" fillId="0" borderId="0" xfId="0" applyNumberFormat="1" applyFont="1"/>
    <xf numFmtId="0" fontId="1" fillId="0" borderId="0" xfId="0" applyFont="1" applyAlignment="1">
      <alignment horizontal="left"/>
    </xf>
    <xf numFmtId="0" fontId="6" fillId="0" borderId="0" xfId="0" applyFont="1"/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'végzett_kieg diagr'!$A$2:$A$6</c:f>
              <c:strCache>
                <c:ptCount val="5"/>
                <c:pt idx="0">
                  <c:v>AVK</c:v>
                </c:pt>
                <c:pt idx="1">
                  <c:v>BTK</c:v>
                </c:pt>
                <c:pt idx="2">
                  <c:v>GTK</c:v>
                </c:pt>
                <c:pt idx="3">
                  <c:v>PK</c:v>
                </c:pt>
                <c:pt idx="4">
                  <c:v>TTK</c:v>
                </c:pt>
              </c:strCache>
            </c:strRef>
          </c:cat>
          <c:val>
            <c:numRef>
              <c:f>'végzett_kieg diagr'!$B$2:$B$6</c:f>
              <c:numCache>
                <c:formatCode>General</c:formatCode>
                <c:ptCount val="5"/>
                <c:pt idx="0">
                  <c:v>0</c:v>
                </c:pt>
                <c:pt idx="1">
                  <c:v>13</c:v>
                </c:pt>
                <c:pt idx="2">
                  <c:v>12</c:v>
                </c:pt>
                <c:pt idx="3">
                  <c:v>4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B-4987-BA6F-82F441456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félévek száma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diagr'!$E$52:$E$56</c:f>
              <c:strCache>
                <c:ptCount val="5"/>
                <c:pt idx="0">
                  <c:v>0-2</c:v>
                </c:pt>
                <c:pt idx="1">
                  <c:v>2,5-4</c:v>
                </c:pt>
                <c:pt idx="2">
                  <c:v>5-8</c:v>
                </c:pt>
                <c:pt idx="3">
                  <c:v>8,5-10</c:v>
                </c:pt>
                <c:pt idx="4">
                  <c:v>10,5-</c:v>
                </c:pt>
              </c:strCache>
            </c:strRef>
          </c:cat>
          <c:val>
            <c:numRef>
              <c:f>'végzett_kieg diagr'!$F$52:$F$56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28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9-401B-B8D6-8C3FAABD9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96905824"/>
        <c:axId val="796921216"/>
      </c:barChart>
      <c:catAx>
        <c:axId val="796905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6921216"/>
        <c:crosses val="autoZero"/>
        <c:auto val="1"/>
        <c:lblAlgn val="ctr"/>
        <c:lblOffset val="100"/>
        <c:noMultiLvlLbl val="0"/>
      </c:catAx>
      <c:valAx>
        <c:axId val="796921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690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Továbbtanulási szándék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'végzett_kieg diagr'!$G$152</c:f>
              <c:strCache>
                <c:ptCount val="1"/>
                <c:pt idx="0">
                  <c:v>EKE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diagr'!$F$153:$F$158</c:f>
              <c:strCache>
                <c:ptCount val="6"/>
                <c:pt idx="0">
                  <c:v>FOSZ</c:v>
                </c:pt>
                <c:pt idx="1">
                  <c:v>BA/BSc</c:v>
                </c:pt>
                <c:pt idx="2">
                  <c:v>MA/MSc</c:v>
                </c:pt>
                <c:pt idx="3">
                  <c:v>Szakirányú</c:v>
                </c:pt>
                <c:pt idx="4">
                  <c:v>Doktori </c:v>
                </c:pt>
                <c:pt idx="5">
                  <c:v>Osztatlan</c:v>
                </c:pt>
              </c:strCache>
            </c:strRef>
          </c:cat>
          <c:val>
            <c:numRef>
              <c:f>'végzett_kieg diagr'!$G$153:$G$158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11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A-427A-AB2A-5AB7CFF7B72B}"/>
            </c:ext>
          </c:extLst>
        </c:ser>
        <c:ser>
          <c:idx val="1"/>
          <c:order val="1"/>
          <c:tx>
            <c:strRef>
              <c:f>'végzett_kieg diagr'!$H$152</c:f>
              <c:strCache>
                <c:ptCount val="1"/>
                <c:pt idx="0">
                  <c:v>másik intézmény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'végzett_kieg diagr'!$F$153:$F$158</c:f>
              <c:strCache>
                <c:ptCount val="6"/>
                <c:pt idx="0">
                  <c:v>FOSZ</c:v>
                </c:pt>
                <c:pt idx="1">
                  <c:v>BA/BSc</c:v>
                </c:pt>
                <c:pt idx="2">
                  <c:v>MA/MSc</c:v>
                </c:pt>
                <c:pt idx="3">
                  <c:v>Szakirányú</c:v>
                </c:pt>
                <c:pt idx="4">
                  <c:v>Doktori </c:v>
                </c:pt>
                <c:pt idx="5">
                  <c:v>Osztatlan</c:v>
                </c:pt>
              </c:strCache>
            </c:strRef>
          </c:cat>
          <c:val>
            <c:numRef>
              <c:f>'végzett_kieg diagr'!$H$153:$H$158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9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6A-427A-AB2A-5AB7CFF7B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1320368"/>
        <c:axId val="661316624"/>
      </c:barChart>
      <c:catAx>
        <c:axId val="661320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1316624"/>
        <c:crosses val="autoZero"/>
        <c:auto val="1"/>
        <c:lblAlgn val="ctr"/>
        <c:lblOffset val="100"/>
        <c:noMultiLvlLbl val="0"/>
      </c:catAx>
      <c:valAx>
        <c:axId val="661316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132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nyelvismeret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diagr'!$G$182:$G$199</c:f>
              <c:strCache>
                <c:ptCount val="18"/>
                <c:pt idx="0">
                  <c:v>nem ismeri</c:v>
                </c:pt>
                <c:pt idx="1">
                  <c:v>legalább alapszinten ismeri</c:v>
                </c:pt>
                <c:pt idx="2">
                  <c:v>angol</c:v>
                </c:pt>
                <c:pt idx="3">
                  <c:v>nem ismeri</c:v>
                </c:pt>
                <c:pt idx="4">
                  <c:v>legalább alapszinten ismeri</c:v>
                </c:pt>
                <c:pt idx="5">
                  <c:v>német</c:v>
                </c:pt>
                <c:pt idx="6">
                  <c:v>nem ismeri</c:v>
                </c:pt>
                <c:pt idx="7">
                  <c:v>legalább alapszinten ismeri</c:v>
                </c:pt>
                <c:pt idx="8">
                  <c:v>francia</c:v>
                </c:pt>
                <c:pt idx="9">
                  <c:v>nem ismeri</c:v>
                </c:pt>
                <c:pt idx="10">
                  <c:v>legalább alapszinten ismeri</c:v>
                </c:pt>
                <c:pt idx="11">
                  <c:v>olasz</c:v>
                </c:pt>
                <c:pt idx="12">
                  <c:v>nem ismeri</c:v>
                </c:pt>
                <c:pt idx="13">
                  <c:v>legalább alapszinten ismeri</c:v>
                </c:pt>
                <c:pt idx="14">
                  <c:v>spanyol</c:v>
                </c:pt>
                <c:pt idx="15">
                  <c:v>nem ismeri</c:v>
                </c:pt>
                <c:pt idx="16">
                  <c:v>legalább alapszinten ismeri</c:v>
                </c:pt>
                <c:pt idx="17">
                  <c:v>orosz</c:v>
                </c:pt>
              </c:strCache>
            </c:strRef>
          </c:cat>
          <c:val>
            <c:numRef>
              <c:f>'végzett_kieg diagr'!$H$182:$H$199</c:f>
              <c:numCache>
                <c:formatCode>General</c:formatCode>
                <c:ptCount val="18"/>
                <c:pt idx="0">
                  <c:v>1</c:v>
                </c:pt>
                <c:pt idx="1">
                  <c:v>35</c:v>
                </c:pt>
                <c:pt idx="3">
                  <c:v>11</c:v>
                </c:pt>
                <c:pt idx="4">
                  <c:v>26</c:v>
                </c:pt>
                <c:pt idx="6">
                  <c:v>26</c:v>
                </c:pt>
                <c:pt idx="7">
                  <c:v>6</c:v>
                </c:pt>
                <c:pt idx="9">
                  <c:v>27</c:v>
                </c:pt>
                <c:pt idx="10">
                  <c:v>5</c:v>
                </c:pt>
                <c:pt idx="12">
                  <c:v>31</c:v>
                </c:pt>
                <c:pt idx="13">
                  <c:v>1</c:v>
                </c:pt>
                <c:pt idx="15">
                  <c:v>26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0-4EF0-A413-F8BB84262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96923296"/>
        <c:axId val="796924960"/>
      </c:barChart>
      <c:catAx>
        <c:axId val="79692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6924960"/>
        <c:crosses val="autoZero"/>
        <c:auto val="1"/>
        <c:lblAlgn val="ctr"/>
        <c:lblOffset val="100"/>
        <c:noMultiLvlLbl val="0"/>
      </c:catAx>
      <c:valAx>
        <c:axId val="79692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692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angol nyelvismeret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diagr'!$A$183:$A$187</c:f>
              <c:strCache>
                <c:ptCount val="5"/>
                <c:pt idx="0">
                  <c:v>nem ismeri</c:v>
                </c:pt>
                <c:pt idx="1">
                  <c:v>kicsit ismeri</c:v>
                </c:pt>
                <c:pt idx="2">
                  <c:v>közepesen ismeri</c:v>
                </c:pt>
                <c:pt idx="3">
                  <c:v>jól ismeri</c:v>
                </c:pt>
                <c:pt idx="4">
                  <c:v>nagyon jól ismeri</c:v>
                </c:pt>
              </c:strCache>
            </c:strRef>
          </c:cat>
          <c:val>
            <c:numRef>
              <c:f>'végzett_kieg diagr'!$B$183:$B$187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5</c:v>
                </c:pt>
                <c:pt idx="3">
                  <c:v>14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8-41C8-883E-9CA836943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1194160"/>
        <c:axId val="651189168"/>
      </c:barChart>
      <c:catAx>
        <c:axId val="65119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51189168"/>
        <c:crosses val="autoZero"/>
        <c:auto val="1"/>
        <c:lblAlgn val="ctr"/>
        <c:lblOffset val="100"/>
        <c:noMultiLvlLbl val="0"/>
      </c:catAx>
      <c:valAx>
        <c:axId val="65118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5119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hogyan jutott ehhez a munkához?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'végzett_kieg diagr'!$A$309:$A$314</c:f>
              <c:strCache>
                <c:ptCount val="6"/>
                <c:pt idx="0">
                  <c:v>álláshirdetésre jelentkezett</c:v>
                </c:pt>
                <c:pt idx="1">
                  <c:v>munkáltatónál jelentkezett</c:v>
                </c:pt>
                <c:pt idx="2">
                  <c:v>gyakorlatihely volt</c:v>
                </c:pt>
                <c:pt idx="3">
                  <c:v>tanári ajánlás révén</c:v>
                </c:pt>
                <c:pt idx="4">
                  <c:v>korábbi munkakapcsolat</c:v>
                </c:pt>
                <c:pt idx="5">
                  <c:v>egyéb személyes ismeretség</c:v>
                </c:pt>
              </c:strCache>
            </c:strRef>
          </c:cat>
          <c:val>
            <c:numRef>
              <c:f>'végzett_kieg diagr'!$B$309:$B$314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8-47CC-A7CE-84BBFB3BC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hány hónapig keresete első munkáját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'végzett_kieg diagr'!$A$351:$A$355</c:f>
              <c:strCache>
                <c:ptCount val="5"/>
                <c:pt idx="0">
                  <c:v>1</c:v>
                </c:pt>
                <c:pt idx="1">
                  <c:v>2-6</c:v>
                </c:pt>
                <c:pt idx="2">
                  <c:v>7-12</c:v>
                </c:pt>
                <c:pt idx="3">
                  <c:v>13-18</c:v>
                </c:pt>
                <c:pt idx="4">
                  <c:v>19-24</c:v>
                </c:pt>
              </c:strCache>
            </c:strRef>
          </c:cat>
          <c:val>
            <c:numRef>
              <c:f>'végzett_kieg diagr'!$B$351:$B$355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7-4826-BF3B-6221664FE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Végzettsége megszerzése</a:t>
            </a:r>
            <a:r>
              <a:rPr lang="hu-HU" baseline="0"/>
              <a:t> óta hány munkahelye volt?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diagr'!$A$375:$A$381</c:f>
              <c:strCache>
                <c:ptCount val="7"/>
                <c:pt idx="0">
                  <c:v>egy sem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9 vagy több</c:v>
                </c:pt>
              </c:strCache>
            </c:strRef>
          </c:cat>
          <c:val>
            <c:numRef>
              <c:f>'végzett_kieg diagr'!$B$375:$B$381</c:f>
              <c:numCache>
                <c:formatCode>General</c:formatCode>
                <c:ptCount val="7"/>
                <c:pt idx="0">
                  <c:v>4</c:v>
                </c:pt>
                <c:pt idx="1">
                  <c:v>20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2-49AE-9C64-53D6136A9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51193328"/>
        <c:axId val="651193744"/>
      </c:barChart>
      <c:catAx>
        <c:axId val="65119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51193744"/>
        <c:crosses val="autoZero"/>
        <c:auto val="1"/>
        <c:lblAlgn val="ctr"/>
        <c:lblOffset val="100"/>
        <c:noMultiLvlLbl val="0"/>
      </c:catAx>
      <c:valAx>
        <c:axId val="651193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5119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munkaerőpiaci</a:t>
            </a:r>
            <a:r>
              <a:rPr lang="hu-HU" baseline="0"/>
              <a:t> státusz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'végzett_kieg diagr'!$A$443:$A$447</c:f>
              <c:strCache>
                <c:ptCount val="5"/>
                <c:pt idx="0">
                  <c:v>alkalmazott</c:v>
                </c:pt>
                <c:pt idx="1">
                  <c:v>önfoglalkoztató</c:v>
                </c:pt>
                <c:pt idx="2">
                  <c:v>vállalkozó</c:v>
                </c:pt>
                <c:pt idx="3">
                  <c:v>nappalis diák</c:v>
                </c:pt>
                <c:pt idx="4">
                  <c:v>gyes,gyed</c:v>
                </c:pt>
              </c:strCache>
            </c:strRef>
          </c:cat>
          <c:val>
            <c:numRef>
              <c:f>'végzett_kieg diagr'!$B$443:$B$447</c:f>
              <c:numCache>
                <c:formatCode>General</c:formatCode>
                <c:ptCount val="5"/>
                <c:pt idx="0">
                  <c:v>25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6-416D-8E25-12DE9AB60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Alkalmazottak beosztása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'végzett_kieg diagr'!$A$450:$A$454</c:f>
              <c:strCache>
                <c:ptCount val="5"/>
                <c:pt idx="0">
                  <c:v>felsővezető</c:v>
                </c:pt>
                <c:pt idx="1">
                  <c:v>középvezető</c:v>
                </c:pt>
                <c:pt idx="2">
                  <c:v>alsóvezető</c:v>
                </c:pt>
                <c:pt idx="3">
                  <c:v>beosztott diplomás</c:v>
                </c:pt>
                <c:pt idx="4">
                  <c:v>beosztott nem diplomás foglalkozás</c:v>
                </c:pt>
              </c:strCache>
            </c:strRef>
          </c:cat>
          <c:val>
            <c:numRef>
              <c:f>'végzett_kieg diagr'!$B$450:$B$454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4-40EA-BD26-0FE9D0578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Milyen mértékben hasznosítja</a:t>
            </a:r>
            <a:r>
              <a:rPr lang="hu-HU" baseline="0"/>
              <a:t> tanulmányait munkájában?</a:t>
            </a:r>
            <a:endParaRPr lang="hu-HU"/>
          </a:p>
        </c:rich>
      </c:tx>
      <c:layout>
        <c:manualLayout>
          <c:xMode val="edge"/>
          <c:yMode val="edge"/>
          <c:x val="0.12809616522223563"/>
          <c:y val="7.6190443541510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diagr'!$A$482:$A$486</c:f>
              <c:strCache>
                <c:ptCount val="5"/>
                <c:pt idx="0">
                  <c:v>egyáltalán nem</c:v>
                </c:pt>
                <c:pt idx="1">
                  <c:v>kevéssé</c:v>
                </c:pt>
                <c:pt idx="2">
                  <c:v>közepes mértékben</c:v>
                </c:pt>
                <c:pt idx="3">
                  <c:v>nagymértékben</c:v>
                </c:pt>
                <c:pt idx="4">
                  <c:v>teljes mértékben</c:v>
                </c:pt>
              </c:strCache>
            </c:strRef>
          </c:cat>
          <c:val>
            <c:numRef>
              <c:f>'végzett_kieg diagr'!$B$482:$B$486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0-42EE-9413-3C508C5B0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1138240"/>
        <c:axId val="1101137408"/>
      </c:barChart>
      <c:catAx>
        <c:axId val="1101138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37408"/>
        <c:crosses val="autoZero"/>
        <c:auto val="1"/>
        <c:lblAlgn val="ctr"/>
        <c:lblOffset val="100"/>
        <c:noMultiLvlLbl val="0"/>
      </c:catAx>
      <c:valAx>
        <c:axId val="1101137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3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képzési terület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diagr'!$A$10:$A$18</c:f>
              <c:strCache>
                <c:ptCount val="9"/>
                <c:pt idx="0">
                  <c:v>Bölcsészettudomány</c:v>
                </c:pt>
                <c:pt idx="1">
                  <c:v>Gazdaságtudományok</c:v>
                </c:pt>
                <c:pt idx="2">
                  <c:v>Informatika</c:v>
                </c:pt>
                <c:pt idx="3">
                  <c:v>Művészet</c:v>
                </c:pt>
                <c:pt idx="4">
                  <c:v>Művészetközvetítés</c:v>
                </c:pt>
                <c:pt idx="5">
                  <c:v>Pedagógusképzés</c:v>
                </c:pt>
                <c:pt idx="6">
                  <c:v>Sporttudomány</c:v>
                </c:pt>
                <c:pt idx="7">
                  <c:v>Társadalomtudomány</c:v>
                </c:pt>
                <c:pt idx="8">
                  <c:v>Természettudomány</c:v>
                </c:pt>
              </c:strCache>
            </c:strRef>
          </c:cat>
          <c:val>
            <c:numRef>
              <c:f>'végzett_kieg diagr'!$B$10:$B$18</c:f>
              <c:numCache>
                <c:formatCode>General</c:formatCode>
                <c:ptCount val="9"/>
                <c:pt idx="0">
                  <c:v>7</c:v>
                </c:pt>
                <c:pt idx="1">
                  <c:v>10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7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5-4740-81E3-CCA305712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86630656"/>
        <c:axId val="886632320"/>
      </c:barChart>
      <c:catAx>
        <c:axId val="886630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6632320"/>
        <c:crosses val="autoZero"/>
        <c:auto val="1"/>
        <c:lblAlgn val="ctr"/>
        <c:lblOffset val="100"/>
        <c:noMultiLvlLbl val="0"/>
      </c:catAx>
      <c:valAx>
        <c:axId val="886632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663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mh tulajdonviszonya</a:t>
            </a:r>
            <a:r>
              <a:rPr lang="hu-HU" baseline="0"/>
              <a:t> I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'végzett_kieg diagr'!$A$506:$A$508</c:f>
              <c:strCache>
                <c:ptCount val="3"/>
                <c:pt idx="0">
                  <c:v>teljes mértékben állami/önkormányzati</c:v>
                </c:pt>
                <c:pt idx="1">
                  <c:v>részben állami, részben magántulajdon</c:v>
                </c:pt>
                <c:pt idx="2">
                  <c:v>teljes mértékben magántulajdon</c:v>
                </c:pt>
              </c:strCache>
            </c:strRef>
          </c:cat>
          <c:val>
            <c:numRef>
              <c:f>'végzett_kieg diagr'!$B$506:$B$508</c:f>
              <c:numCache>
                <c:formatCode>General</c:formatCode>
                <c:ptCount val="3"/>
                <c:pt idx="0">
                  <c:v>12</c:v>
                </c:pt>
                <c:pt idx="1">
                  <c:v>1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D-44A4-A916-E4E511075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mh tulajdonviszonya II.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'végzett_kieg diagr'!$A$512:$A$514</c:f>
              <c:strCache>
                <c:ptCount val="3"/>
                <c:pt idx="0">
                  <c:v>teljes mértékben magyar tulajdonú</c:v>
                </c:pt>
                <c:pt idx="1">
                  <c:v>részben magyar tulajdonú</c:v>
                </c:pt>
                <c:pt idx="2">
                  <c:v>teljes mértékben külföldi tulajdonú</c:v>
                </c:pt>
              </c:strCache>
            </c:strRef>
          </c:cat>
          <c:val>
            <c:numRef>
              <c:f>'végzett_kieg diagr'!$B$512:$B$514</c:f>
              <c:numCache>
                <c:formatCode>General</c:formatCode>
                <c:ptCount val="3"/>
                <c:pt idx="0">
                  <c:v>23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4-4EEE-BF28-6239127C1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dolgozók száma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'végzett_kieg diagr'!$A$517:$A$521</c:f>
              <c:strCache>
                <c:ptCount val="5"/>
                <c:pt idx="0">
                  <c:v>2-9 fő</c:v>
                </c:pt>
                <c:pt idx="1">
                  <c:v>10-49 fő</c:v>
                </c:pt>
                <c:pt idx="2">
                  <c:v>50-249 fő</c:v>
                </c:pt>
                <c:pt idx="3">
                  <c:v>250-999 fő</c:v>
                </c:pt>
                <c:pt idx="4">
                  <c:v>1000 fő vagy fölötte</c:v>
                </c:pt>
              </c:strCache>
            </c:strRef>
          </c:cat>
          <c:val>
            <c:numRef>
              <c:f>'végzett_kieg diagr'!$B$517:$B$521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7BF-8D0B-BD197C429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munkahely ágazata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diagr'!$A$524:$A$532</c:f>
              <c:strCache>
                <c:ptCount val="9"/>
                <c:pt idx="0">
                  <c:v>Információ, kommunikáció (pl. távközlés, számítógépes szolgáltatások, kiadói tevékenység, műsorgyártás)</c:v>
                </c:pt>
                <c:pt idx="1">
                  <c:v>Közigazgatás, védelem, kötelező társadalombiztosítás</c:v>
                </c:pt>
                <c:pt idx="2">
                  <c:v>Oktatás</c:v>
                </c:pt>
                <c:pt idx="3">
                  <c:v> Művészet, szórakoztatás, szabadidő (pl. múzeum, szerencsejáték, sport, művészet)</c:v>
                </c:pt>
                <c:pt idx="4">
                  <c:v> Feldolgozóipar (pl. élelmiszer, ruházat, építőanyag, szerszám, gépgyártás, gyógyszergyártás, elektronikai eszközök, járművek gyártása, fafeldolgozás)</c:v>
                </c:pt>
                <c:pt idx="5">
                  <c:v> Építőipar</c:v>
                </c:pt>
                <c:pt idx="6">
                  <c:v>Kereskedelem, gépjárműjavítás (minden nagy- és kiskereskedelem, illetve gépjárművek esetében a javítás, karbantartás is)</c:v>
                </c:pt>
                <c:pt idx="7">
                  <c:v> Szállítás, raktározás (pl. vasúti, közúti, légi személy- és áruszállítás és postai tevékenység)</c:v>
                </c:pt>
                <c:pt idx="8">
                  <c:v>Szálláshely-szolgáltatás, vendéglátás</c:v>
                </c:pt>
              </c:strCache>
            </c:strRef>
          </c:cat>
          <c:val>
            <c:numRef>
              <c:f>'végzett_kieg diagr'!$B$524:$B$532</c:f>
              <c:numCache>
                <c:formatCode>General</c:formatCode>
                <c:ptCount val="9"/>
                <c:pt idx="0">
                  <c:v>6</c:v>
                </c:pt>
                <c:pt idx="1">
                  <c:v>1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D-4106-94DC-106A29B35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1184416"/>
        <c:axId val="1101187744"/>
      </c:barChart>
      <c:catAx>
        <c:axId val="11011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87744"/>
        <c:crosses val="autoZero"/>
        <c:auto val="1"/>
        <c:lblAlgn val="ctr"/>
        <c:lblOffset val="100"/>
        <c:noMultiLvlLbl val="0"/>
      </c:catAx>
      <c:valAx>
        <c:axId val="1101187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8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Előző havi nettó jövedelem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diagr'!$A$538:$A$545</c:f>
              <c:strCache>
                <c:ptCount val="8"/>
                <c:pt idx="0">
                  <c:v>50-100</c:v>
                </c:pt>
                <c:pt idx="1">
                  <c:v>101-150</c:v>
                </c:pt>
                <c:pt idx="2">
                  <c:v>151-200</c:v>
                </c:pt>
                <c:pt idx="3">
                  <c:v>201-250</c:v>
                </c:pt>
                <c:pt idx="4">
                  <c:v>251-300</c:v>
                </c:pt>
                <c:pt idx="5">
                  <c:v>301-350</c:v>
                </c:pt>
                <c:pt idx="6">
                  <c:v>351-400</c:v>
                </c:pt>
                <c:pt idx="7">
                  <c:v>401-450</c:v>
                </c:pt>
              </c:strCache>
            </c:strRef>
          </c:cat>
          <c:val>
            <c:numRef>
              <c:f>'végzett_kieg diagr'!$B$538:$B$545</c:f>
              <c:numCache>
                <c:formatCode>General</c:formatCode>
                <c:ptCount val="8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1-481C-A6E6-2E2A64C20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1175264"/>
        <c:axId val="1101147808"/>
      </c:barChart>
      <c:catAx>
        <c:axId val="110117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47808"/>
        <c:crosses val="autoZero"/>
        <c:auto val="1"/>
        <c:lblAlgn val="ctr"/>
        <c:lblOffset val="100"/>
        <c:noMultiLvlLbl val="0"/>
      </c:catAx>
      <c:valAx>
        <c:axId val="110114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7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főállás heti</a:t>
            </a:r>
            <a:r>
              <a:rPr lang="hu-HU" baseline="0"/>
              <a:t> munkaórája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'végzett_kieg diagr'!$A$548:$A$552</c:f>
              <c:strCache>
                <c:ptCount val="5"/>
                <c:pt idx="0">
                  <c:v>heti 20 óra alatt</c:v>
                </c:pt>
                <c:pt idx="1">
                  <c:v>heti  20-29 órát</c:v>
                </c:pt>
                <c:pt idx="2">
                  <c:v>heti 30-39 órát</c:v>
                </c:pt>
                <c:pt idx="3">
                  <c:v>heti 40-50 órát</c:v>
                </c:pt>
                <c:pt idx="4">
                  <c:v>heti 50 óra fölött</c:v>
                </c:pt>
              </c:strCache>
            </c:strRef>
          </c:cat>
          <c:val>
            <c:numRef>
              <c:f>'végzett_kieg diagr'!$B$548:$B$552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3-4C1A-8435-8736391E4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szakmai, tartalmi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diagr'!$A$575:$A$578</c:f>
              <c:strCache>
                <c:ptCount val="4"/>
                <c:pt idx="0">
                  <c:v>teljesen elégedetlen</c:v>
                </c:pt>
                <c:pt idx="1">
                  <c:v>inkább elégedetlen</c:v>
                </c:pt>
                <c:pt idx="2">
                  <c:v>inkább elégedett</c:v>
                </c:pt>
                <c:pt idx="3">
                  <c:v>teljesen elégedett</c:v>
                </c:pt>
              </c:strCache>
            </c:strRef>
          </c:cat>
          <c:val>
            <c:numRef>
              <c:f>'végzett_kieg diagr'!$B$575:$B$578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11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3-4496-802A-49597C553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1171520"/>
        <c:axId val="1101161952"/>
      </c:barChart>
      <c:catAx>
        <c:axId val="110117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61952"/>
        <c:crosses val="autoZero"/>
        <c:auto val="1"/>
        <c:lblAlgn val="ctr"/>
        <c:lblOffset val="100"/>
        <c:noMultiLvlLbl val="0"/>
      </c:catAx>
      <c:valAx>
        <c:axId val="1101161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7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karrier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diagr'!$A$581:$A$584</c:f>
              <c:strCache>
                <c:ptCount val="4"/>
                <c:pt idx="0">
                  <c:v>teljesen elégedetlen</c:v>
                </c:pt>
                <c:pt idx="1">
                  <c:v>inkább elégedetlen</c:v>
                </c:pt>
                <c:pt idx="2">
                  <c:v>inkább elégedett</c:v>
                </c:pt>
                <c:pt idx="3">
                  <c:v>teljesen elégedett</c:v>
                </c:pt>
              </c:strCache>
            </c:strRef>
          </c:cat>
          <c:val>
            <c:numRef>
              <c:f>'végzett_kieg diagr'!$B$581:$B$584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E-4BE1-8A83-20AE169F2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1134496"/>
        <c:axId val="1101139072"/>
      </c:barChart>
      <c:catAx>
        <c:axId val="110113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39072"/>
        <c:crosses val="autoZero"/>
        <c:auto val="1"/>
        <c:lblAlgn val="ctr"/>
        <c:lblOffset val="100"/>
        <c:noMultiLvlLbl val="0"/>
      </c:catAx>
      <c:valAx>
        <c:axId val="1101139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3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presztízs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diagr'!$A$587:$A$590</c:f>
              <c:strCache>
                <c:ptCount val="4"/>
                <c:pt idx="0">
                  <c:v>teljesen elégedetlen</c:v>
                </c:pt>
                <c:pt idx="1">
                  <c:v>inkább elégedetlen</c:v>
                </c:pt>
                <c:pt idx="2">
                  <c:v>inkább elégedett</c:v>
                </c:pt>
                <c:pt idx="3">
                  <c:v>teljesen elégedett</c:v>
                </c:pt>
              </c:strCache>
            </c:strRef>
          </c:cat>
          <c:val>
            <c:numRef>
              <c:f>'végzett_kieg diagr'!$B$587:$B$590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10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0-42B2-BFF6-BF3B49113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1132000"/>
        <c:axId val="1101165280"/>
      </c:barChart>
      <c:catAx>
        <c:axId val="110113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65280"/>
        <c:crosses val="autoZero"/>
        <c:auto val="1"/>
        <c:lblAlgn val="ctr"/>
        <c:lblOffset val="100"/>
        <c:noMultiLvlLbl val="0"/>
      </c:catAx>
      <c:valAx>
        <c:axId val="1101165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3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jövedelem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diagr'!$A$593:$A$596</c:f>
              <c:strCache>
                <c:ptCount val="4"/>
                <c:pt idx="0">
                  <c:v>teljesen elégedetlen</c:v>
                </c:pt>
                <c:pt idx="1">
                  <c:v>inkább elégedetlen</c:v>
                </c:pt>
                <c:pt idx="2">
                  <c:v>inkább elégedett</c:v>
                </c:pt>
                <c:pt idx="3">
                  <c:v>teljesen elégedett</c:v>
                </c:pt>
              </c:strCache>
            </c:strRef>
          </c:cat>
          <c:val>
            <c:numRef>
              <c:f>'végzett_kieg diagr'!$B$593:$B$596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10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1-4183-AACD-61026C87A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1168192"/>
        <c:axId val="1101176928"/>
      </c:barChart>
      <c:catAx>
        <c:axId val="1101168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76928"/>
        <c:crosses val="autoZero"/>
        <c:auto val="1"/>
        <c:lblAlgn val="ctr"/>
        <c:lblOffset val="100"/>
        <c:noMultiLvlLbl val="0"/>
      </c:catAx>
      <c:valAx>
        <c:axId val="110117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6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Nem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'végzett_kieg diagr'!$A$617:$A$618</c:f>
              <c:strCache>
                <c:ptCount val="2"/>
                <c:pt idx="0">
                  <c:v>ffi</c:v>
                </c:pt>
                <c:pt idx="1">
                  <c:v>nő</c:v>
                </c:pt>
              </c:strCache>
            </c:strRef>
          </c:cat>
          <c:val>
            <c:numRef>
              <c:f>'végzett_kieg diagr'!$B$617:$B$618</c:f>
              <c:numCache>
                <c:formatCode>General</c:formatCode>
                <c:ptCount val="2"/>
                <c:pt idx="0">
                  <c:v>10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0-43E9-A33C-681A3A904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személyi körülmények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diagr'!$A$599:$A$602</c:f>
              <c:strCache>
                <c:ptCount val="4"/>
                <c:pt idx="0">
                  <c:v>teljesen elégedetlen</c:v>
                </c:pt>
                <c:pt idx="1">
                  <c:v>inkább elégedetlen</c:v>
                </c:pt>
                <c:pt idx="2">
                  <c:v>inkább elégedett</c:v>
                </c:pt>
                <c:pt idx="3">
                  <c:v>teljesen elégedett</c:v>
                </c:pt>
              </c:strCache>
            </c:strRef>
          </c:cat>
          <c:val>
            <c:numRef>
              <c:f>'végzett_kieg diagr'!$B$599:$B$602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6-41D6-B691-6FAC681DF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1150720"/>
        <c:axId val="1101138656"/>
      </c:barChart>
      <c:catAx>
        <c:axId val="1101150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38656"/>
        <c:crosses val="autoZero"/>
        <c:auto val="1"/>
        <c:lblAlgn val="ctr"/>
        <c:lblOffset val="100"/>
        <c:noMultiLvlLbl val="0"/>
      </c:catAx>
      <c:valAx>
        <c:axId val="1101138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5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tárgyi körülmények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diagr'!$A$605:$A$608</c:f>
              <c:strCache>
                <c:ptCount val="4"/>
                <c:pt idx="0">
                  <c:v>teljesen elégedetlen</c:v>
                </c:pt>
                <c:pt idx="1">
                  <c:v>inkább elégedetlen</c:v>
                </c:pt>
                <c:pt idx="2">
                  <c:v>inkább elégedett</c:v>
                </c:pt>
                <c:pt idx="3">
                  <c:v>teljesen elégedett</c:v>
                </c:pt>
              </c:strCache>
            </c:strRef>
          </c:cat>
          <c:val>
            <c:numRef>
              <c:f>'végzett_kieg diagr'!$B$605:$B$608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E-4AC3-BFDB-066DC6C55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1160704"/>
        <c:axId val="1101180672"/>
      </c:barChart>
      <c:catAx>
        <c:axId val="1101160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80672"/>
        <c:crosses val="autoZero"/>
        <c:auto val="1"/>
        <c:lblAlgn val="ctr"/>
        <c:lblOffset val="100"/>
        <c:noMultiLvlLbl val="0"/>
      </c:catAx>
      <c:valAx>
        <c:axId val="1101180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6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munka összessége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diagr'!$A$611:$A$614</c:f>
              <c:strCache>
                <c:ptCount val="4"/>
                <c:pt idx="0">
                  <c:v>teljesen elégedetlen</c:v>
                </c:pt>
                <c:pt idx="1">
                  <c:v>inkább elégedetlen</c:v>
                </c:pt>
                <c:pt idx="2">
                  <c:v>inkább elégedett</c:v>
                </c:pt>
                <c:pt idx="3">
                  <c:v>teljesen elégedett</c:v>
                </c:pt>
              </c:strCache>
            </c:strRef>
          </c:cat>
          <c:val>
            <c:numRef>
              <c:f>'végzett_kieg diagr'!$B$611:$B$614</c:f>
              <c:numCache>
                <c:formatCode>General</c:formatCode>
                <c:ptCount val="4"/>
                <c:pt idx="0">
                  <c:v>1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8-4E9C-BE1A-6D547A656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1196064"/>
        <c:axId val="1101190656"/>
      </c:barChart>
      <c:catAx>
        <c:axId val="110119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90656"/>
        <c:crosses val="autoZero"/>
        <c:auto val="1"/>
        <c:lblAlgn val="ctr"/>
        <c:lblOffset val="100"/>
        <c:noMultiLvlLbl val="0"/>
      </c:catAx>
      <c:valAx>
        <c:axId val="110119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9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érettségit</a:t>
            </a:r>
            <a:r>
              <a:rPr lang="hu-HU" baseline="0"/>
              <a:t> adó középiskola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diagr'!$A$648:$A$652</c:f>
              <c:strCache>
                <c:ptCount val="5"/>
                <c:pt idx="0">
                  <c:v>gimnázium 4 osztályos</c:v>
                </c:pt>
                <c:pt idx="1">
                  <c:v>szakközépiskola</c:v>
                </c:pt>
                <c:pt idx="2">
                  <c:v>6-8 osztályos középiskola, kéttannyelvű gimnázium</c:v>
                </c:pt>
                <c:pt idx="3">
                  <c:v>gimnázium 5 osztályos, idegennyelvi évvel</c:v>
                </c:pt>
                <c:pt idx="4">
                  <c:v>egyéb</c:v>
                </c:pt>
              </c:strCache>
            </c:strRef>
          </c:cat>
          <c:val>
            <c:numRef>
              <c:f>'végzett_kieg diagr'!$B$648:$B$652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6-4C73-A867-18118898B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1146560"/>
        <c:axId val="1101146976"/>
      </c:barChart>
      <c:catAx>
        <c:axId val="110114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46976"/>
        <c:crosses val="autoZero"/>
        <c:auto val="1"/>
        <c:lblAlgn val="ctr"/>
        <c:lblOffset val="100"/>
        <c:noMultiLvlLbl val="0"/>
      </c:catAx>
      <c:valAx>
        <c:axId val="110114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114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Apa végzettsége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diagr'!$A$656:$A$662</c:f>
              <c:strCache>
                <c:ptCount val="7"/>
                <c:pt idx="0">
                  <c:v>8 általános</c:v>
                </c:pt>
                <c:pt idx="1">
                  <c:v>szakmunkásképző, érettségi nélkül</c:v>
                </c:pt>
                <c:pt idx="2">
                  <c:v>szakközépiskola, technikum</c:v>
                </c:pt>
                <c:pt idx="3">
                  <c:v>gimnázium</c:v>
                </c:pt>
                <c:pt idx="4">
                  <c:v>főiskola</c:v>
                </c:pt>
                <c:pt idx="5">
                  <c:v>egyetem</c:v>
                </c:pt>
                <c:pt idx="6">
                  <c:v>nem tudja, nem ismerte, nem élt</c:v>
                </c:pt>
              </c:strCache>
            </c:strRef>
          </c:cat>
          <c:val>
            <c:numRef>
              <c:f>'végzett_kieg diagr'!$B$656:$B$662</c:f>
              <c:numCache>
                <c:formatCode>General</c:formatCode>
                <c:ptCount val="7"/>
                <c:pt idx="0">
                  <c:v>1</c:v>
                </c:pt>
                <c:pt idx="1">
                  <c:v>9</c:v>
                </c:pt>
                <c:pt idx="2">
                  <c:v>11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0-4300-85B6-0441492E1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86656032"/>
        <c:axId val="886608192"/>
      </c:barChart>
      <c:catAx>
        <c:axId val="886656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6608192"/>
        <c:crosses val="autoZero"/>
        <c:auto val="1"/>
        <c:lblAlgn val="ctr"/>
        <c:lblOffset val="100"/>
        <c:noMultiLvlLbl val="0"/>
      </c:catAx>
      <c:valAx>
        <c:axId val="886608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665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anya végzettsége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diagr'!$A$666:$A$671</c:f>
              <c:strCache>
                <c:ptCount val="6"/>
                <c:pt idx="0">
                  <c:v>8 általános</c:v>
                </c:pt>
                <c:pt idx="1">
                  <c:v>szakmunkásképző, érettségi nélkül</c:v>
                </c:pt>
                <c:pt idx="2">
                  <c:v>szakközépiskola, technikum</c:v>
                </c:pt>
                <c:pt idx="3">
                  <c:v>gimnázium</c:v>
                </c:pt>
                <c:pt idx="4">
                  <c:v>főiskola</c:v>
                </c:pt>
                <c:pt idx="5">
                  <c:v>egyetem</c:v>
                </c:pt>
              </c:strCache>
            </c:strRef>
          </c:cat>
          <c:val>
            <c:numRef>
              <c:f>'végzett_kieg diagr'!$B$666:$B$671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9</c:v>
                </c:pt>
                <c:pt idx="3">
                  <c:v>4</c:v>
                </c:pt>
                <c:pt idx="4">
                  <c:v>8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6-425C-A6D6-D6E71386C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86631072"/>
        <c:axId val="886614016"/>
      </c:barChart>
      <c:catAx>
        <c:axId val="886631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6614016"/>
        <c:crosses val="autoZero"/>
        <c:auto val="1"/>
        <c:lblAlgn val="ctr"/>
        <c:lblOffset val="100"/>
        <c:noMultiLvlLbl val="0"/>
      </c:catAx>
      <c:valAx>
        <c:axId val="886614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663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család anyagi helyzete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diagr'!$A$674:$A$677</c:f>
              <c:strCache>
                <c:ptCount val="4"/>
                <c:pt idx="0">
                  <c:v>átlagosnál valamivel jobb</c:v>
                </c:pt>
                <c:pt idx="1">
                  <c:v>átlagos</c:v>
                </c:pt>
                <c:pt idx="2">
                  <c:v>átlagosnál valamivelel rosszabb</c:v>
                </c:pt>
                <c:pt idx="3">
                  <c:v>átlagosnál sokkal rosszabb</c:v>
                </c:pt>
              </c:strCache>
            </c:strRef>
          </c:cat>
          <c:val>
            <c:numRef>
              <c:f>'végzett_kieg diagr'!$B$674:$B$677</c:f>
              <c:numCache>
                <c:formatCode>General</c:formatCode>
                <c:ptCount val="4"/>
                <c:pt idx="0">
                  <c:v>10</c:v>
                </c:pt>
                <c:pt idx="1">
                  <c:v>16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2-484E-BC40-6F10B279F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86617344"/>
        <c:axId val="886607360"/>
      </c:barChart>
      <c:catAx>
        <c:axId val="88661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6607360"/>
        <c:crosses val="autoZero"/>
        <c:auto val="1"/>
        <c:lblAlgn val="ctr"/>
        <c:lblOffset val="100"/>
        <c:noMultiLvlLbl val="0"/>
      </c:catAx>
      <c:valAx>
        <c:axId val="88660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661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hasonló végzettség a családban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diagr'!$A$680:$A$682</c:f>
              <c:strCache>
                <c:ptCount val="3"/>
                <c:pt idx="0">
                  <c:v>igen, szülők és nagyszülők közt is</c:v>
                </c:pt>
                <c:pt idx="1">
                  <c:v>igen, csak a szülők között</c:v>
                </c:pt>
                <c:pt idx="2">
                  <c:v>nincsen</c:v>
                </c:pt>
              </c:strCache>
            </c:strRef>
          </c:cat>
          <c:val>
            <c:numRef>
              <c:f>'végzett_kieg diagr'!$B$680:$B$682</c:f>
              <c:numCache>
                <c:formatCode>General</c:formatCode>
                <c:ptCount val="3"/>
                <c:pt idx="0">
                  <c:v>3</c:v>
                </c:pt>
                <c:pt idx="1">
                  <c:v>7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E-4A02-BABA-5C3730EDE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86644800"/>
        <c:axId val="886645632"/>
      </c:barChart>
      <c:catAx>
        <c:axId val="886644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6645632"/>
        <c:crosses val="autoZero"/>
        <c:auto val="1"/>
        <c:lblAlgn val="ctr"/>
        <c:lblOffset val="100"/>
        <c:noMultiLvlLbl val="0"/>
      </c:catAx>
      <c:valAx>
        <c:axId val="88664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664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'motiváció_kieg diagr'!$A$2:$A$6</c:f>
              <c:strCache>
                <c:ptCount val="5"/>
                <c:pt idx="0">
                  <c:v>AVK</c:v>
                </c:pt>
                <c:pt idx="1">
                  <c:v>BTK</c:v>
                </c:pt>
                <c:pt idx="2">
                  <c:v>GTK</c:v>
                </c:pt>
                <c:pt idx="3">
                  <c:v>PK</c:v>
                </c:pt>
                <c:pt idx="4">
                  <c:v>TTK</c:v>
                </c:pt>
              </c:strCache>
            </c:strRef>
          </c:cat>
          <c:val>
            <c:numRef>
              <c:f>'motiváció_kieg diagr'!$B$2:$B$6</c:f>
              <c:numCache>
                <c:formatCode>General</c:formatCode>
                <c:ptCount val="5"/>
                <c:pt idx="0">
                  <c:v>7</c:v>
                </c:pt>
                <c:pt idx="1">
                  <c:v>32</c:v>
                </c:pt>
                <c:pt idx="2">
                  <c:v>60</c:v>
                </c:pt>
                <c:pt idx="3">
                  <c:v>78</c:v>
                </c:pt>
                <c:pt idx="4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6-4C24-827E-571BF5042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u-HU" sz="1800" b="0" i="0" baseline="0">
                <a:effectLst/>
              </a:rPr>
              <a:t>Képzési terület</a:t>
            </a:r>
            <a:endParaRPr lang="hu-H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'motiváció_kieg diagr'!$A$10:$A$19</c:f>
              <c:strCache>
                <c:ptCount val="10"/>
                <c:pt idx="0">
                  <c:v>Agrár</c:v>
                </c:pt>
                <c:pt idx="1">
                  <c:v>Bölcsészettudomány</c:v>
                </c:pt>
                <c:pt idx="2">
                  <c:v>Gazdaságtudományok</c:v>
                </c:pt>
                <c:pt idx="3">
                  <c:v>Informatika</c:v>
                </c:pt>
                <c:pt idx="4">
                  <c:v>Művészet</c:v>
                </c:pt>
                <c:pt idx="5">
                  <c:v>Művészetközvetítés</c:v>
                </c:pt>
                <c:pt idx="6">
                  <c:v>Pedagógusképzés</c:v>
                </c:pt>
                <c:pt idx="7">
                  <c:v>Sporttudomány</c:v>
                </c:pt>
                <c:pt idx="8">
                  <c:v>Társadalomtudomány</c:v>
                </c:pt>
                <c:pt idx="9">
                  <c:v>Természettudomány</c:v>
                </c:pt>
              </c:strCache>
            </c:strRef>
          </c:cat>
          <c:val>
            <c:numRef>
              <c:f>'motiváció_kieg diagr'!$B$10:$B$19</c:f>
              <c:numCache>
                <c:formatCode>General</c:formatCode>
                <c:ptCount val="10"/>
                <c:pt idx="0">
                  <c:v>6</c:v>
                </c:pt>
                <c:pt idx="1">
                  <c:v>18</c:v>
                </c:pt>
                <c:pt idx="2">
                  <c:v>48</c:v>
                </c:pt>
                <c:pt idx="3">
                  <c:v>23</c:v>
                </c:pt>
                <c:pt idx="4">
                  <c:v>10</c:v>
                </c:pt>
                <c:pt idx="5">
                  <c:v>3</c:v>
                </c:pt>
                <c:pt idx="6">
                  <c:v>78</c:v>
                </c:pt>
                <c:pt idx="7">
                  <c:v>17</c:v>
                </c:pt>
                <c:pt idx="8">
                  <c:v>10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3-45A5-BF57-FDF5AAF1F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6680288"/>
        <c:axId val="666680704"/>
      </c:barChart>
      <c:catAx>
        <c:axId val="666680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6680704"/>
        <c:crosses val="autoZero"/>
        <c:auto val="1"/>
        <c:lblAlgn val="ctr"/>
        <c:lblOffset val="100"/>
        <c:noMultiLvlLbl val="0"/>
      </c:catAx>
      <c:valAx>
        <c:axId val="666680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668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Életkor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'végzett_kieg diagr'!$A$622:$A$624</c:f>
              <c:strCache>
                <c:ptCount val="3"/>
                <c:pt idx="0">
                  <c:v>40-50</c:v>
                </c:pt>
                <c:pt idx="1">
                  <c:v>30-40</c:v>
                </c:pt>
                <c:pt idx="2">
                  <c:v>20-30</c:v>
                </c:pt>
              </c:strCache>
            </c:strRef>
          </c:cat>
          <c:val>
            <c:numRef>
              <c:f>'végzett_kieg diagr'!$B$622:$B$624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5-422A-8C86-9B60C69B8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képzési forma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'motiváció_kieg diagr'!$A$23:$A$30</c:f>
              <c:strCache>
                <c:ptCount val="8"/>
                <c:pt idx="0">
                  <c:v>BA/BSc</c:v>
                </c:pt>
                <c:pt idx="1">
                  <c:v>MA/MSc</c:v>
                </c:pt>
                <c:pt idx="2">
                  <c:v>Felsőfokú szakképzés/felsőoktatási szakképzés</c:v>
                </c:pt>
                <c:pt idx="3">
                  <c:v>Egységes és osztatlan képzés/osztatlan mesterképzés</c:v>
                </c:pt>
                <c:pt idx="4">
                  <c:v>Szakirányú továbbképzés, rezidensképzés</c:v>
                </c:pt>
                <c:pt idx="5">
                  <c:v>Kiegészítő, diplomás képzés, egyéb</c:v>
                </c:pt>
                <c:pt idx="6">
                  <c:v>Főiskolai – hagyományos képzés</c:v>
                </c:pt>
                <c:pt idx="7">
                  <c:v>Egyetemi – hagyományos képzés</c:v>
                </c:pt>
              </c:strCache>
            </c:strRef>
          </c:cat>
          <c:val>
            <c:numRef>
              <c:f>'motiváció_kieg diagr'!$B$23:$B$30</c:f>
              <c:numCache>
                <c:formatCode>General</c:formatCode>
                <c:ptCount val="8"/>
                <c:pt idx="0">
                  <c:v>139</c:v>
                </c:pt>
                <c:pt idx="1">
                  <c:v>31</c:v>
                </c:pt>
                <c:pt idx="2">
                  <c:v>28</c:v>
                </c:pt>
                <c:pt idx="3">
                  <c:v>25</c:v>
                </c:pt>
                <c:pt idx="4">
                  <c:v>9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D-4D33-8586-C4C7C5AC8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0082288"/>
        <c:axId val="760092688"/>
      </c:barChart>
      <c:catAx>
        <c:axId val="76008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60092688"/>
        <c:crosses val="autoZero"/>
        <c:auto val="1"/>
        <c:lblAlgn val="ctr"/>
        <c:lblOffset val="100"/>
        <c:noMultiLvlLbl val="0"/>
      </c:catAx>
      <c:valAx>
        <c:axId val="76009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6008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tagozat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'motiváció_kieg diagr'!$A$34:$A$36</c:f>
              <c:strCache>
                <c:ptCount val="3"/>
                <c:pt idx="0">
                  <c:v>levelező</c:v>
                </c:pt>
                <c:pt idx="1">
                  <c:v>nappali</c:v>
                </c:pt>
                <c:pt idx="2">
                  <c:v>távoktatás</c:v>
                </c:pt>
              </c:strCache>
            </c:strRef>
          </c:cat>
          <c:val>
            <c:numRef>
              <c:f>'motiváció_kieg diagr'!$B$34:$B$36</c:f>
              <c:numCache>
                <c:formatCode>General</c:formatCode>
                <c:ptCount val="3"/>
                <c:pt idx="0">
                  <c:v>97</c:v>
                </c:pt>
                <c:pt idx="1">
                  <c:v>134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3-448C-864C-AEA132F98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Tanulmányok kezdete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'motiváció_kieg diagr'!$A$45:$A$47</c:f>
              <c:strCache>
                <c:ptCount val="3"/>
                <c:pt idx="0">
                  <c:v>2005 (vagy előtte) - 2010</c:v>
                </c:pt>
                <c:pt idx="1">
                  <c:v>2011-2015</c:v>
                </c:pt>
                <c:pt idx="2">
                  <c:v>2016-2017</c:v>
                </c:pt>
              </c:strCache>
            </c:strRef>
          </c:cat>
          <c:val>
            <c:numRef>
              <c:f>'motiváció_kieg diagr'!$B$45:$B$47</c:f>
              <c:numCache>
                <c:formatCode>General</c:formatCode>
                <c:ptCount val="3"/>
                <c:pt idx="0">
                  <c:v>3</c:v>
                </c:pt>
                <c:pt idx="1">
                  <c:v>145</c:v>
                </c:pt>
                <c:pt idx="2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F-4534-AA2A-8AC460428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tanulmányi eredmény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numRef>
              <c:f>'motiváció_kieg diagr'!$A$55:$A$58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'motiváció_kieg diagr'!$B$55:$B$58</c:f>
              <c:numCache>
                <c:formatCode>General</c:formatCode>
                <c:ptCount val="4"/>
                <c:pt idx="0">
                  <c:v>3</c:v>
                </c:pt>
                <c:pt idx="1">
                  <c:v>36</c:v>
                </c:pt>
                <c:pt idx="2">
                  <c:v>135</c:v>
                </c:pt>
                <c:pt idx="3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9-4B64-8753-FF14A411A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tanulmányi eredmény viszonya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'motiváció_kieg diagr'!$A$61:$A$65</c:f>
              <c:strCache>
                <c:ptCount val="5"/>
                <c:pt idx="0">
                  <c:v> Kb. ugyanolyan, mint a többieké</c:v>
                </c:pt>
                <c:pt idx="1">
                  <c:v> Sokkal jobb, mint a többieké</c:v>
                </c:pt>
                <c:pt idx="2">
                  <c:v>Sokkal rosszabb, mint a többieké</c:v>
                </c:pt>
                <c:pt idx="3">
                  <c:v> Valamivel jobb, mint a többieké</c:v>
                </c:pt>
                <c:pt idx="4">
                  <c:v> Valamivel rosszabb, mint a többieké</c:v>
                </c:pt>
              </c:strCache>
            </c:strRef>
          </c:cat>
          <c:val>
            <c:numRef>
              <c:f>'motiváció_kieg diagr'!$B$61:$B$65</c:f>
              <c:numCache>
                <c:formatCode>General</c:formatCode>
                <c:ptCount val="5"/>
                <c:pt idx="0">
                  <c:v>116</c:v>
                </c:pt>
                <c:pt idx="1">
                  <c:v>19</c:v>
                </c:pt>
                <c:pt idx="2">
                  <c:v>1</c:v>
                </c:pt>
                <c:pt idx="3">
                  <c:v>90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B-460C-9378-56889C5AB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5369072"/>
        <c:axId val="715369904"/>
      </c:barChart>
      <c:catAx>
        <c:axId val="715369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15369904"/>
        <c:crosses val="autoZero"/>
        <c:auto val="1"/>
        <c:lblAlgn val="ctr"/>
        <c:lblOffset val="100"/>
        <c:noMultiLvlLbl val="0"/>
      </c:catAx>
      <c:valAx>
        <c:axId val="715369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153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továbbtanulás FSZ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'motiváció_kieg diagr'!$A$69:$A$71</c:f>
              <c:strCache>
                <c:ptCount val="3"/>
                <c:pt idx="0">
                  <c:v>Igen, a kérdőív alapjául szolgáló intézményben</c:v>
                </c:pt>
                <c:pt idx="1">
                  <c:v> Igen, más felsőoktatási intézményben</c:v>
                </c:pt>
                <c:pt idx="2">
                  <c:v> Nem szeretnék</c:v>
                </c:pt>
              </c:strCache>
            </c:strRef>
          </c:cat>
          <c:val>
            <c:numRef>
              <c:f>'motiváció_kieg diagr'!$B$69:$B$71</c:f>
              <c:numCache>
                <c:formatCode>General</c:formatCode>
                <c:ptCount val="3"/>
                <c:pt idx="0">
                  <c:v>20</c:v>
                </c:pt>
                <c:pt idx="1">
                  <c:v>18</c:v>
                </c:pt>
                <c:pt idx="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99-4C24-A664-F0EFAD6B3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továbbtanulás BA/BSc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'motiváció_kieg diagr'!$A$74:$A$76</c:f>
              <c:strCache>
                <c:ptCount val="3"/>
                <c:pt idx="0">
                  <c:v>Igen, a kérdőív alapjául szolgáló intézményben</c:v>
                </c:pt>
                <c:pt idx="1">
                  <c:v> Igen, más felsőoktatási intézményben</c:v>
                </c:pt>
                <c:pt idx="2">
                  <c:v> Nem szeretnék</c:v>
                </c:pt>
              </c:strCache>
            </c:strRef>
          </c:cat>
          <c:val>
            <c:numRef>
              <c:f>'motiváció_kieg diagr'!$B$74:$B$76</c:f>
              <c:numCache>
                <c:formatCode>General</c:formatCode>
                <c:ptCount val="3"/>
                <c:pt idx="0">
                  <c:v>52</c:v>
                </c:pt>
                <c:pt idx="1">
                  <c:v>17</c:v>
                </c:pt>
                <c:pt idx="2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C-4827-B04C-8767DC870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továbbtanulása MA/MSc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'motiváció_kieg diagr'!$A$79:$A$81</c:f>
              <c:strCache>
                <c:ptCount val="3"/>
                <c:pt idx="0">
                  <c:v>Igen, a kérdőív alapjául szolgáló intézményben</c:v>
                </c:pt>
                <c:pt idx="1">
                  <c:v> Igen, más felsőoktatási intézményben</c:v>
                </c:pt>
                <c:pt idx="2">
                  <c:v> Nem szeretnék</c:v>
                </c:pt>
              </c:strCache>
            </c:strRef>
          </c:cat>
          <c:val>
            <c:numRef>
              <c:f>'motiváció_kieg diagr'!$B$79:$B$81</c:f>
              <c:numCache>
                <c:formatCode>General</c:formatCode>
                <c:ptCount val="3"/>
                <c:pt idx="0">
                  <c:v>64</c:v>
                </c:pt>
                <c:pt idx="1">
                  <c:v>23</c:v>
                </c:pt>
                <c:pt idx="2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1-4BBB-9C75-5B189BDC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továbbtanulás szakirányú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'motiváció_kieg diagr'!$A$84:$A$86</c:f>
              <c:strCache>
                <c:ptCount val="3"/>
                <c:pt idx="0">
                  <c:v>Igen, a kérdőív alapjául szolgáló intézményben</c:v>
                </c:pt>
                <c:pt idx="1">
                  <c:v> Igen, más felsőoktatási intézményben</c:v>
                </c:pt>
                <c:pt idx="2">
                  <c:v> Nem szeretnék</c:v>
                </c:pt>
              </c:strCache>
            </c:strRef>
          </c:cat>
          <c:val>
            <c:numRef>
              <c:f>'motiváció_kieg diagr'!$B$84:$B$86</c:f>
              <c:numCache>
                <c:formatCode>General</c:formatCode>
                <c:ptCount val="3"/>
                <c:pt idx="0">
                  <c:v>25</c:v>
                </c:pt>
                <c:pt idx="1">
                  <c:v>13</c:v>
                </c:pt>
                <c:pt idx="2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A-4285-92C1-0956E0F4A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továbbtanulása doktori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'motiváció_kieg diagr'!$A$89:$A$91</c:f>
              <c:strCache>
                <c:ptCount val="3"/>
                <c:pt idx="0">
                  <c:v>Igen, a kérdőív alapjául szolgáló intézményben</c:v>
                </c:pt>
                <c:pt idx="1">
                  <c:v> Igen, más felsőoktatási intézményben</c:v>
                </c:pt>
                <c:pt idx="2">
                  <c:v> Nem szeretnék</c:v>
                </c:pt>
              </c:strCache>
            </c:strRef>
          </c:cat>
          <c:val>
            <c:numRef>
              <c:f>'motiváció_kieg diagr'!$B$89:$B$91</c:f>
              <c:numCache>
                <c:formatCode>General</c:formatCode>
                <c:ptCount val="3"/>
                <c:pt idx="0">
                  <c:v>29</c:v>
                </c:pt>
                <c:pt idx="1">
                  <c:v>22</c:v>
                </c:pt>
                <c:pt idx="2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5-4DCA-92BD-30BAC5C81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családi állapot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'végzett_kieg diagr'!$A$627:$A$630</c:f>
              <c:strCache>
                <c:ptCount val="4"/>
                <c:pt idx="0">
                  <c:v>egyedül álló</c:v>
                </c:pt>
                <c:pt idx="1">
                  <c:v>élettársi kapcsolat</c:v>
                </c:pt>
                <c:pt idx="2">
                  <c:v>házas</c:v>
                </c:pt>
                <c:pt idx="3">
                  <c:v>elvált</c:v>
                </c:pt>
              </c:strCache>
            </c:strRef>
          </c:cat>
          <c:val>
            <c:numRef>
              <c:f>'végzett_kieg diagr'!$B$627:$B$630</c:f>
              <c:numCache>
                <c:formatCode>General</c:formatCode>
                <c:ptCount val="4"/>
                <c:pt idx="0">
                  <c:v>14</c:v>
                </c:pt>
                <c:pt idx="1">
                  <c:v>11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C4-48F4-A228-F5B7D6A6B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továbbtanulás osztatlan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'motiváció_kieg diagr'!$A$94:$A$96</c:f>
              <c:strCache>
                <c:ptCount val="3"/>
                <c:pt idx="0">
                  <c:v>Igen, a kérdőív alapjául szolgáló intézményben</c:v>
                </c:pt>
                <c:pt idx="1">
                  <c:v> Igen, más felsőoktatási intézményben</c:v>
                </c:pt>
                <c:pt idx="2">
                  <c:v> Nem szeretnék</c:v>
                </c:pt>
              </c:strCache>
            </c:strRef>
          </c:cat>
          <c:val>
            <c:numRef>
              <c:f>'motiváció_kieg diagr'!$B$94:$B$96</c:f>
              <c:numCache>
                <c:formatCode>General</c:formatCode>
                <c:ptCount val="3"/>
                <c:pt idx="0">
                  <c:v>23</c:v>
                </c:pt>
                <c:pt idx="1">
                  <c:v>3</c:v>
                </c:pt>
                <c:pt idx="2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8-49ED-9701-00EA2D622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Továbbtanulási szándék intézményünkben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'motiváció_kieg diagr'!$A$103:$A$108</c:f>
              <c:strCache>
                <c:ptCount val="6"/>
                <c:pt idx="0">
                  <c:v>FSZ</c:v>
                </c:pt>
                <c:pt idx="1">
                  <c:v>BA/BSc</c:v>
                </c:pt>
                <c:pt idx="2">
                  <c:v>MA/MSc</c:v>
                </c:pt>
                <c:pt idx="3">
                  <c:v>Szakirányú</c:v>
                </c:pt>
                <c:pt idx="4">
                  <c:v>Doktori</c:v>
                </c:pt>
                <c:pt idx="5">
                  <c:v>Osztatlan</c:v>
                </c:pt>
              </c:strCache>
            </c:strRef>
          </c:cat>
          <c:val>
            <c:numRef>
              <c:f>'motiváció_kieg diagr'!$B$103:$B$108</c:f>
              <c:numCache>
                <c:formatCode>General</c:formatCode>
                <c:ptCount val="6"/>
                <c:pt idx="0">
                  <c:v>20</c:v>
                </c:pt>
                <c:pt idx="1">
                  <c:v>52</c:v>
                </c:pt>
                <c:pt idx="2">
                  <c:v>64</c:v>
                </c:pt>
                <c:pt idx="3">
                  <c:v>25</c:v>
                </c:pt>
                <c:pt idx="4">
                  <c:v>29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1-4F8C-999D-063FA5A21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6684032"/>
        <c:axId val="666684448"/>
      </c:barChart>
      <c:catAx>
        <c:axId val="666684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6684448"/>
        <c:crosses val="autoZero"/>
        <c:auto val="1"/>
        <c:lblAlgn val="ctr"/>
        <c:lblOffset val="100"/>
        <c:noMultiLvlLbl val="0"/>
      </c:catAx>
      <c:valAx>
        <c:axId val="66668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668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külföldi munkavállalás tervezése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'motiváció_kieg diagr'!$A$236:$A$238</c:f>
              <c:strCache>
                <c:ptCount val="3"/>
                <c:pt idx="0">
                  <c:v>igen</c:v>
                </c:pt>
                <c:pt idx="1">
                  <c:v>nem</c:v>
                </c:pt>
                <c:pt idx="2">
                  <c:v>nem tudom</c:v>
                </c:pt>
              </c:strCache>
            </c:strRef>
          </c:cat>
          <c:val>
            <c:numRef>
              <c:f>'motiváció_kieg diagr'!$B$236:$B$238</c:f>
              <c:numCache>
                <c:formatCode>General</c:formatCode>
                <c:ptCount val="3"/>
                <c:pt idx="0">
                  <c:v>23</c:v>
                </c:pt>
                <c:pt idx="1">
                  <c:v>114</c:v>
                </c:pt>
                <c:pt idx="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B-471D-915D-0D06163DC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munkaviszony jellege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'motiváció_kieg diagr'!$B$245:$B$249</c:f>
              <c:strCache>
                <c:ptCount val="5"/>
                <c:pt idx="0">
                  <c:v>Állandó jellegű és határozatlan időtartamú</c:v>
                </c:pt>
                <c:pt idx="1">
                  <c:v> Alkalmi, időszakos megbízás</c:v>
                </c:pt>
                <c:pt idx="2">
                  <c:v> Diákmunka, gyakornoki munka</c:v>
                </c:pt>
                <c:pt idx="3">
                  <c:v> Megbízás jellegű (tiszteletdíjas, jutalékos, stb.)</c:v>
                </c:pt>
                <c:pt idx="4">
                  <c:v> Meghatározott időtartamú</c:v>
                </c:pt>
              </c:strCache>
            </c:strRef>
          </c:cat>
          <c:val>
            <c:numRef>
              <c:f>'motiváció_kieg diagr'!$C$245:$C$249</c:f>
              <c:numCache>
                <c:formatCode>General</c:formatCode>
                <c:ptCount val="5"/>
                <c:pt idx="0">
                  <c:v>76</c:v>
                </c:pt>
                <c:pt idx="1">
                  <c:v>11</c:v>
                </c:pt>
                <c:pt idx="2">
                  <c:v>15</c:v>
                </c:pt>
                <c:pt idx="3">
                  <c:v>5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3-48CF-9E95-E386606C7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Nyelvismeret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'motiváció_kieg diagr'!$F$145:$F$162</c:f>
              <c:strCache>
                <c:ptCount val="18"/>
                <c:pt idx="0">
                  <c:v>nem ismeri</c:v>
                </c:pt>
                <c:pt idx="1">
                  <c:v>legalább alapszinten ismeri</c:v>
                </c:pt>
                <c:pt idx="2">
                  <c:v>angol</c:v>
                </c:pt>
                <c:pt idx="3">
                  <c:v>nem ismeri</c:v>
                </c:pt>
                <c:pt idx="4">
                  <c:v>legalább alapszinten ismeri</c:v>
                </c:pt>
                <c:pt idx="5">
                  <c:v>német</c:v>
                </c:pt>
                <c:pt idx="6">
                  <c:v>nem ismeri</c:v>
                </c:pt>
                <c:pt idx="7">
                  <c:v>legalább alapszinten ismeri</c:v>
                </c:pt>
                <c:pt idx="8">
                  <c:v>francia</c:v>
                </c:pt>
                <c:pt idx="9">
                  <c:v>nem ismeri</c:v>
                </c:pt>
                <c:pt idx="10">
                  <c:v>legalább alapszinten ismeri</c:v>
                </c:pt>
                <c:pt idx="11">
                  <c:v>olasz</c:v>
                </c:pt>
                <c:pt idx="12">
                  <c:v>nem ismeri</c:v>
                </c:pt>
                <c:pt idx="13">
                  <c:v>legalább alapszinten ismeri</c:v>
                </c:pt>
                <c:pt idx="14">
                  <c:v>spanyol</c:v>
                </c:pt>
                <c:pt idx="15">
                  <c:v>nem ismeri</c:v>
                </c:pt>
                <c:pt idx="16">
                  <c:v>legalább alapszinten ismeri</c:v>
                </c:pt>
                <c:pt idx="17">
                  <c:v>orosz</c:v>
                </c:pt>
              </c:strCache>
            </c:strRef>
          </c:cat>
          <c:val>
            <c:numRef>
              <c:f>'motiváció_kieg diagr'!$G$145:$G$162</c:f>
              <c:numCache>
                <c:formatCode>General</c:formatCode>
                <c:ptCount val="18"/>
                <c:pt idx="0">
                  <c:v>7</c:v>
                </c:pt>
                <c:pt idx="1">
                  <c:v>204</c:v>
                </c:pt>
                <c:pt idx="3">
                  <c:v>75</c:v>
                </c:pt>
                <c:pt idx="4">
                  <c:v>116</c:v>
                </c:pt>
                <c:pt idx="6">
                  <c:v>162</c:v>
                </c:pt>
                <c:pt idx="7">
                  <c:v>28</c:v>
                </c:pt>
                <c:pt idx="9">
                  <c:v>171</c:v>
                </c:pt>
                <c:pt idx="10">
                  <c:v>20</c:v>
                </c:pt>
                <c:pt idx="12">
                  <c:v>181</c:v>
                </c:pt>
                <c:pt idx="13">
                  <c:v>10</c:v>
                </c:pt>
                <c:pt idx="15">
                  <c:v>159</c:v>
                </c:pt>
                <c:pt idx="1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5-4E44-B34E-364F9FB2C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3957056"/>
        <c:axId val="563957888"/>
      </c:barChart>
      <c:catAx>
        <c:axId val="563957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63957888"/>
        <c:crosses val="autoZero"/>
        <c:auto val="1"/>
        <c:lblAlgn val="ctr"/>
        <c:lblOffset val="100"/>
        <c:noMultiLvlLbl val="0"/>
      </c:catAx>
      <c:valAx>
        <c:axId val="56395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6395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angol nyelvismeret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'motiváció_kieg diagr'!$A$145:$A$149</c:f>
              <c:strCache>
                <c:ptCount val="5"/>
                <c:pt idx="0">
                  <c:v>nem ismeri</c:v>
                </c:pt>
                <c:pt idx="1">
                  <c:v>kicsit ismeri</c:v>
                </c:pt>
                <c:pt idx="2">
                  <c:v>közepesen ismeri</c:v>
                </c:pt>
                <c:pt idx="3">
                  <c:v> jól ismeri</c:v>
                </c:pt>
                <c:pt idx="4">
                  <c:v>nagyon jól ismeri</c:v>
                </c:pt>
              </c:strCache>
            </c:strRef>
          </c:cat>
          <c:val>
            <c:numRef>
              <c:f>'motiváció_kieg diagr'!$B$145:$B$149</c:f>
              <c:numCache>
                <c:formatCode>General</c:formatCode>
                <c:ptCount val="5"/>
                <c:pt idx="0">
                  <c:v>7</c:v>
                </c:pt>
                <c:pt idx="1">
                  <c:v>37</c:v>
                </c:pt>
                <c:pt idx="2">
                  <c:v>50</c:v>
                </c:pt>
                <c:pt idx="3">
                  <c:v>70</c:v>
                </c:pt>
                <c:pt idx="4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5-4D6F-ADCA-E48C63DE2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6671136"/>
        <c:axId val="666678624"/>
      </c:barChart>
      <c:catAx>
        <c:axId val="66667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6678624"/>
        <c:crosses val="autoZero"/>
        <c:auto val="1"/>
        <c:lblAlgn val="ctr"/>
        <c:lblOffset val="100"/>
        <c:noMultiLvlLbl val="0"/>
      </c:catAx>
      <c:valAx>
        <c:axId val="66667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667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tanulmányok munkakör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'motiváció_kieg diagr'!$B$256:$B$259</c:f>
              <c:strCache>
                <c:ptCount val="4"/>
                <c:pt idx="0">
                  <c:v>csak a saját szakterület</c:v>
                </c:pt>
                <c:pt idx="1">
                  <c:v>saját és a kapcsolódó szakterület</c:v>
                </c:pt>
                <c:pt idx="2">
                  <c:v>egészen más szakterület</c:v>
                </c:pt>
                <c:pt idx="3">
                  <c:v>bármilyen szakterület</c:v>
                </c:pt>
              </c:strCache>
            </c:strRef>
          </c:cat>
          <c:val>
            <c:numRef>
              <c:f>'motiváció_kieg diagr'!$C$256:$C$259</c:f>
              <c:numCache>
                <c:formatCode>General</c:formatCode>
                <c:ptCount val="4"/>
                <c:pt idx="0">
                  <c:v>20</c:v>
                </c:pt>
                <c:pt idx="1">
                  <c:v>75</c:v>
                </c:pt>
                <c:pt idx="2">
                  <c:v>19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1-4849-865D-44E33BB9D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elhelyezkedés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'motiváció_kieg diagr'!$A$262:$A$266</c:f>
              <c:strCache>
                <c:ptCount val="5"/>
                <c:pt idx="0">
                  <c:v>biztosan sikerül</c:v>
                </c:pt>
                <c:pt idx="1">
                  <c:v>valószínűleg sikerül</c:v>
                </c:pt>
                <c:pt idx="2">
                  <c:v>nem tartom valószínűnek</c:v>
                </c:pt>
                <c:pt idx="3">
                  <c:v>biztos, hogy nem sikerül</c:v>
                </c:pt>
                <c:pt idx="4">
                  <c:v>nem szeretnék ezen a szakterületen elhelyezkedni</c:v>
                </c:pt>
              </c:strCache>
            </c:strRef>
          </c:cat>
          <c:val>
            <c:numRef>
              <c:f>'motiváció_kieg diagr'!$B$262:$B$266</c:f>
              <c:numCache>
                <c:formatCode>General</c:formatCode>
                <c:ptCount val="5"/>
                <c:pt idx="0">
                  <c:v>81</c:v>
                </c:pt>
                <c:pt idx="1">
                  <c:v>98</c:v>
                </c:pt>
                <c:pt idx="2">
                  <c:v>22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5-4FC4-A876-EE09B8CE9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szakon végzettek keresete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'motiváció_kieg diagr'!$A$270:$A$279</c:f>
              <c:strCache>
                <c:ptCount val="10"/>
                <c:pt idx="0">
                  <c:v>100</c:v>
                </c:pt>
                <c:pt idx="1">
                  <c:v>101-150</c:v>
                </c:pt>
                <c:pt idx="2">
                  <c:v>151-200</c:v>
                </c:pt>
                <c:pt idx="3">
                  <c:v>201-250</c:v>
                </c:pt>
                <c:pt idx="4">
                  <c:v>251-300</c:v>
                </c:pt>
                <c:pt idx="5">
                  <c:v>301-350</c:v>
                </c:pt>
                <c:pt idx="6">
                  <c:v>351-400</c:v>
                </c:pt>
                <c:pt idx="7">
                  <c:v>401-450</c:v>
                </c:pt>
                <c:pt idx="8">
                  <c:v>451-500</c:v>
                </c:pt>
                <c:pt idx="9">
                  <c:v>501 fölött</c:v>
                </c:pt>
              </c:strCache>
            </c:strRef>
          </c:cat>
          <c:val>
            <c:numRef>
              <c:f>'motiváció_kieg diagr'!$B$270:$B$279</c:f>
              <c:numCache>
                <c:formatCode>General</c:formatCode>
                <c:ptCount val="10"/>
                <c:pt idx="0">
                  <c:v>8</c:v>
                </c:pt>
                <c:pt idx="1">
                  <c:v>100</c:v>
                </c:pt>
                <c:pt idx="2">
                  <c:v>56</c:v>
                </c:pt>
                <c:pt idx="3">
                  <c:v>10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7-411E-B833-6F142D470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153968"/>
        <c:axId val="703154800"/>
      </c:barChart>
      <c:catAx>
        <c:axId val="70315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03154800"/>
        <c:crosses val="autoZero"/>
        <c:auto val="1"/>
        <c:lblAlgn val="ctr"/>
        <c:lblOffset val="100"/>
        <c:noMultiLvlLbl val="0"/>
      </c:catAx>
      <c:valAx>
        <c:axId val="70315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0315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Kereset, amivel elégedett lenne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'motiváció_kieg diagr'!$A$282:$A$291</c:f>
              <c:strCache>
                <c:ptCount val="10"/>
                <c:pt idx="0">
                  <c:v>100</c:v>
                </c:pt>
                <c:pt idx="1">
                  <c:v>101-150</c:v>
                </c:pt>
                <c:pt idx="2">
                  <c:v>151-200</c:v>
                </c:pt>
                <c:pt idx="3">
                  <c:v>201-250</c:v>
                </c:pt>
                <c:pt idx="4">
                  <c:v>251-300</c:v>
                </c:pt>
                <c:pt idx="5">
                  <c:v>301-350</c:v>
                </c:pt>
                <c:pt idx="6">
                  <c:v>351-400</c:v>
                </c:pt>
                <c:pt idx="7">
                  <c:v>401-450</c:v>
                </c:pt>
                <c:pt idx="8">
                  <c:v>451-500</c:v>
                </c:pt>
                <c:pt idx="9">
                  <c:v>501 fölött</c:v>
                </c:pt>
              </c:strCache>
            </c:strRef>
          </c:cat>
          <c:val>
            <c:numRef>
              <c:f>'motiváció_kieg diagr'!$B$282:$B$291</c:f>
              <c:numCache>
                <c:formatCode>General</c:formatCode>
                <c:ptCount val="10"/>
                <c:pt idx="0">
                  <c:v>2</c:v>
                </c:pt>
                <c:pt idx="1">
                  <c:v>48</c:v>
                </c:pt>
                <c:pt idx="2">
                  <c:v>93</c:v>
                </c:pt>
                <c:pt idx="3">
                  <c:v>21</c:v>
                </c:pt>
                <c:pt idx="4">
                  <c:v>10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C-4DB3-B9BC-A1078C2F2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9975600"/>
        <c:axId val="759972688"/>
      </c:barChart>
      <c:catAx>
        <c:axId val="75997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9972688"/>
        <c:crosses val="autoZero"/>
        <c:auto val="1"/>
        <c:lblAlgn val="ctr"/>
        <c:lblOffset val="100"/>
        <c:noMultiLvlLbl val="0"/>
      </c:catAx>
      <c:valAx>
        <c:axId val="75997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997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Abszolutórium éve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numRef>
              <c:f>'végzett_kieg diagr'!$A$26:$A$28</c:f>
              <c:numCache>
                <c:formatCode>General</c:formatCode>
                <c:ptCount val="3"/>
                <c:pt idx="0">
                  <c:v>2012</c:v>
                </c:pt>
                <c:pt idx="1">
                  <c:v>2014</c:v>
                </c:pt>
                <c:pt idx="2">
                  <c:v>2016</c:v>
                </c:pt>
              </c:numCache>
            </c:numRef>
          </c:cat>
          <c:val>
            <c:numRef>
              <c:f>'végzett_kieg diagr'!$B$26:$B$28</c:f>
              <c:numCache>
                <c:formatCode>General</c:formatCode>
                <c:ptCount val="3"/>
                <c:pt idx="0">
                  <c:v>8</c:v>
                </c:pt>
                <c:pt idx="1">
                  <c:v>9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6-42C2-BCBC-4E992DF5B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nemek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'motiváció_kieg diagr'!$A$323:$A$324</c:f>
              <c:strCache>
                <c:ptCount val="2"/>
                <c:pt idx="0">
                  <c:v>férfi</c:v>
                </c:pt>
                <c:pt idx="1">
                  <c:v>nő</c:v>
                </c:pt>
              </c:strCache>
            </c:strRef>
          </c:cat>
          <c:val>
            <c:numRef>
              <c:f>'motiváció_kieg diagr'!$B$323:$B$324</c:f>
              <c:numCache>
                <c:formatCode>General</c:formatCode>
                <c:ptCount val="2"/>
                <c:pt idx="0">
                  <c:v>59</c:v>
                </c:pt>
                <c:pt idx="1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0-4F1C-B28E-23ADFCFC5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életkor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'motiváció_kieg diagr'!$A$327:$A$331</c:f>
              <c:strCache>
                <c:ptCount val="5"/>
                <c:pt idx="0">
                  <c:v>51-</c:v>
                </c:pt>
                <c:pt idx="1">
                  <c:v>41-50</c:v>
                </c:pt>
                <c:pt idx="2">
                  <c:v>31-40</c:v>
                </c:pt>
                <c:pt idx="3">
                  <c:v>21-30</c:v>
                </c:pt>
                <c:pt idx="4">
                  <c:v>18-20</c:v>
                </c:pt>
              </c:strCache>
            </c:strRef>
          </c:cat>
          <c:val>
            <c:numRef>
              <c:f>'motiváció_kieg diagr'!$B$327:$B$331</c:f>
              <c:numCache>
                <c:formatCode>General</c:formatCode>
                <c:ptCount val="5"/>
                <c:pt idx="0">
                  <c:v>2</c:v>
                </c:pt>
                <c:pt idx="1">
                  <c:v>31</c:v>
                </c:pt>
                <c:pt idx="2">
                  <c:v>26</c:v>
                </c:pt>
                <c:pt idx="3">
                  <c:v>129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4-4C27-B095-92B045DCB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9956048"/>
        <c:axId val="759961040"/>
      </c:barChart>
      <c:catAx>
        <c:axId val="75995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9961040"/>
        <c:crosses val="autoZero"/>
        <c:auto val="1"/>
        <c:lblAlgn val="ctr"/>
        <c:lblOffset val="100"/>
        <c:noMultiLvlLbl val="0"/>
      </c:catAx>
      <c:valAx>
        <c:axId val="75996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995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érettségit adó középiskola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'motiváció_kieg diagr'!$A$342:$A$346</c:f>
              <c:strCache>
                <c:ptCount val="5"/>
                <c:pt idx="0">
                  <c:v>gimnázium 4 osztályos</c:v>
                </c:pt>
                <c:pt idx="1">
                  <c:v>gimnázium 5 osztályos, idegennyelvi évvel</c:v>
                </c:pt>
                <c:pt idx="2">
                  <c:v>6-8 osztályos középiskola, kéttannyelvű gimnázium</c:v>
                </c:pt>
                <c:pt idx="3">
                  <c:v>szakközépiskola</c:v>
                </c:pt>
                <c:pt idx="4">
                  <c:v>egyéb</c:v>
                </c:pt>
              </c:strCache>
            </c:strRef>
          </c:cat>
          <c:val>
            <c:numRef>
              <c:f>'motiváció_kieg diagr'!$B$342:$B$346</c:f>
              <c:numCache>
                <c:formatCode>General</c:formatCode>
                <c:ptCount val="5"/>
                <c:pt idx="0">
                  <c:v>79</c:v>
                </c:pt>
                <c:pt idx="1">
                  <c:v>23</c:v>
                </c:pt>
                <c:pt idx="2">
                  <c:v>10</c:v>
                </c:pt>
                <c:pt idx="3">
                  <c:v>75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7-4574-87BC-D73E4CBE5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5381136"/>
        <c:axId val="715373232"/>
      </c:barChart>
      <c:catAx>
        <c:axId val="71538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15373232"/>
        <c:crosses val="autoZero"/>
        <c:auto val="1"/>
        <c:lblAlgn val="ctr"/>
        <c:lblOffset val="100"/>
        <c:noMultiLvlLbl val="0"/>
      </c:catAx>
      <c:valAx>
        <c:axId val="71537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1538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apa iskolai végzettsége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'motiváció_kieg diagr'!$A$350:$A$356</c:f>
              <c:strCache>
                <c:ptCount val="7"/>
                <c:pt idx="0">
                  <c:v>8 általános</c:v>
                </c:pt>
                <c:pt idx="1">
                  <c:v>szakmunkásképző, érettségi nélkül</c:v>
                </c:pt>
                <c:pt idx="2">
                  <c:v>szakközépiskola, technikum</c:v>
                </c:pt>
                <c:pt idx="3">
                  <c:v>gimnázium</c:v>
                </c:pt>
                <c:pt idx="4">
                  <c:v>főiskola</c:v>
                </c:pt>
                <c:pt idx="5">
                  <c:v>egyetem</c:v>
                </c:pt>
                <c:pt idx="6">
                  <c:v>nem tudja, nem ismerte, nem élt</c:v>
                </c:pt>
              </c:strCache>
            </c:strRef>
          </c:cat>
          <c:val>
            <c:numRef>
              <c:f>'motiváció_kieg diagr'!$B$350:$B$356</c:f>
              <c:numCache>
                <c:formatCode>General</c:formatCode>
                <c:ptCount val="7"/>
                <c:pt idx="0">
                  <c:v>10</c:v>
                </c:pt>
                <c:pt idx="1">
                  <c:v>66</c:v>
                </c:pt>
                <c:pt idx="2">
                  <c:v>55</c:v>
                </c:pt>
                <c:pt idx="3">
                  <c:v>13</c:v>
                </c:pt>
                <c:pt idx="4">
                  <c:v>22</c:v>
                </c:pt>
                <c:pt idx="5">
                  <c:v>13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E-4AA5-BFA4-870EDFF0D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0087696"/>
        <c:axId val="760081456"/>
      </c:barChart>
      <c:catAx>
        <c:axId val="76008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60081456"/>
        <c:crosses val="autoZero"/>
        <c:auto val="1"/>
        <c:lblAlgn val="ctr"/>
        <c:lblOffset val="100"/>
        <c:noMultiLvlLbl val="0"/>
      </c:catAx>
      <c:valAx>
        <c:axId val="76008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6008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anya iskolai végzettsége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'motiváció_kieg diagr'!$A$360:$A$366</c:f>
              <c:strCache>
                <c:ptCount val="7"/>
                <c:pt idx="0">
                  <c:v>8 általános</c:v>
                </c:pt>
                <c:pt idx="1">
                  <c:v>szakmunkásképző, érettségi nélkül</c:v>
                </c:pt>
                <c:pt idx="2">
                  <c:v>szakközépiskola, technikum</c:v>
                </c:pt>
                <c:pt idx="3">
                  <c:v>gimnázium</c:v>
                </c:pt>
                <c:pt idx="4">
                  <c:v>főiskola</c:v>
                </c:pt>
                <c:pt idx="5">
                  <c:v>egyetem</c:v>
                </c:pt>
                <c:pt idx="6">
                  <c:v>nem tudja, nem ismerte, nem élt</c:v>
                </c:pt>
              </c:strCache>
            </c:strRef>
          </c:cat>
          <c:val>
            <c:numRef>
              <c:f>'motiváció_kieg diagr'!$B$360:$B$366</c:f>
              <c:numCache>
                <c:formatCode>General</c:formatCode>
                <c:ptCount val="7"/>
                <c:pt idx="0">
                  <c:v>15</c:v>
                </c:pt>
                <c:pt idx="1">
                  <c:v>47</c:v>
                </c:pt>
                <c:pt idx="2">
                  <c:v>37</c:v>
                </c:pt>
                <c:pt idx="3">
                  <c:v>38</c:v>
                </c:pt>
                <c:pt idx="4">
                  <c:v>33</c:v>
                </c:pt>
                <c:pt idx="5">
                  <c:v>13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2-4D66-AAD9-28EB45660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6679456"/>
        <c:axId val="666676128"/>
      </c:barChart>
      <c:catAx>
        <c:axId val="666679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6676128"/>
        <c:crosses val="autoZero"/>
        <c:auto val="1"/>
        <c:lblAlgn val="ctr"/>
        <c:lblOffset val="100"/>
        <c:noMultiLvlLbl val="0"/>
      </c:catAx>
      <c:valAx>
        <c:axId val="66667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667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család anyagi helyzete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'motiváció_kieg diagr'!$A$370:$A$374</c:f>
              <c:strCache>
                <c:ptCount val="5"/>
                <c:pt idx="0">
                  <c:v>átlagosnál sokkal jobb</c:v>
                </c:pt>
                <c:pt idx="1">
                  <c:v>átlagosnál valamivel jobb</c:v>
                </c:pt>
                <c:pt idx="2">
                  <c:v>átlagos</c:v>
                </c:pt>
                <c:pt idx="3">
                  <c:v>átlagosnál valamivelel rosszabb</c:v>
                </c:pt>
                <c:pt idx="4">
                  <c:v>átlagosnál sokkal rosszabb</c:v>
                </c:pt>
              </c:strCache>
            </c:strRef>
          </c:cat>
          <c:val>
            <c:numRef>
              <c:f>'motiváció_kieg diagr'!$B$370:$B$374</c:f>
              <c:numCache>
                <c:formatCode>General</c:formatCode>
                <c:ptCount val="5"/>
                <c:pt idx="0">
                  <c:v>5</c:v>
                </c:pt>
                <c:pt idx="1">
                  <c:v>46</c:v>
                </c:pt>
                <c:pt idx="2">
                  <c:v>93</c:v>
                </c:pt>
                <c:pt idx="3">
                  <c:v>34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F-4F01-9E84-A2C729BF0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5390704"/>
        <c:axId val="715391120"/>
      </c:barChart>
      <c:catAx>
        <c:axId val="71539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15391120"/>
        <c:crosses val="autoZero"/>
        <c:auto val="1"/>
        <c:lblAlgn val="ctr"/>
        <c:lblOffset val="100"/>
        <c:noMultiLvlLbl val="0"/>
      </c:catAx>
      <c:valAx>
        <c:axId val="71539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1539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munkanélküliség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'motiváció_kieg diagr'!$A$295:$A$296</c:f>
              <c:strCache>
                <c:ptCount val="2"/>
                <c:pt idx="0">
                  <c:v>nem</c:v>
                </c:pt>
                <c:pt idx="1">
                  <c:v>igen</c:v>
                </c:pt>
              </c:strCache>
            </c:strRef>
          </c:cat>
          <c:val>
            <c:numRef>
              <c:f>'motiváció_kieg diagr'!$B$295:$B$296</c:f>
              <c:numCache>
                <c:formatCode>General</c:formatCode>
                <c:ptCount val="2"/>
                <c:pt idx="0">
                  <c:v>57</c:v>
                </c:pt>
                <c:pt idx="1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8-4971-A4BC-29122AD35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diploma segíti: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'motiváció_kieg diagr'!$F$301:$F$307</c:f>
              <c:strCache>
                <c:ptCount val="7"/>
                <c:pt idx="0">
                  <c:v>munkanélküliség</c:v>
                </c:pt>
                <c:pt idx="1">
                  <c:v>magas jövedelem</c:v>
                </c:pt>
                <c:pt idx="2">
                  <c:v>társadalmi megbecsülés</c:v>
                </c:pt>
                <c:pt idx="3">
                  <c:v>vezetői pozíció</c:v>
                </c:pt>
                <c:pt idx="4">
                  <c:v>kötetlenebb életmód</c:v>
                </c:pt>
                <c:pt idx="5">
                  <c:v>külföldi munkavállalás</c:v>
                </c:pt>
                <c:pt idx="6">
                  <c:v>szakmai, intellektuális fejlődés</c:v>
                </c:pt>
              </c:strCache>
            </c:strRef>
          </c:cat>
          <c:val>
            <c:numRef>
              <c:f>'motiváció_kieg diagr'!$G$301:$G$307</c:f>
              <c:numCache>
                <c:formatCode>General</c:formatCode>
                <c:ptCount val="7"/>
                <c:pt idx="0">
                  <c:v>143</c:v>
                </c:pt>
                <c:pt idx="1">
                  <c:v>105</c:v>
                </c:pt>
                <c:pt idx="2">
                  <c:v>157</c:v>
                </c:pt>
                <c:pt idx="3">
                  <c:v>164</c:v>
                </c:pt>
                <c:pt idx="4">
                  <c:v>153</c:v>
                </c:pt>
                <c:pt idx="5">
                  <c:v>191</c:v>
                </c:pt>
                <c:pt idx="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C-4CC9-B6C6-EAE307274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96924128"/>
        <c:axId val="796910400"/>
      </c:barChart>
      <c:catAx>
        <c:axId val="796924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6910400"/>
        <c:crosses val="autoZero"/>
        <c:auto val="1"/>
        <c:lblAlgn val="ctr"/>
        <c:lblOffset val="100"/>
        <c:noMultiLvlLbl val="0"/>
      </c:catAx>
      <c:valAx>
        <c:axId val="796910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692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párhuzamosan folytatott képzés szintje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'motiváció_kieg diagr'!$B$126:$B$128</c:f>
              <c:strCache>
                <c:ptCount val="3"/>
                <c:pt idx="0">
                  <c:v> Egységes, osztatlan képzés/osztatlan mesterképzés (pl. jogász, orvosképzés)</c:v>
                </c:pt>
                <c:pt idx="1">
                  <c:v> Felsőfokú szakképzés/felsőoktatási szakképzés</c:v>
                </c:pt>
                <c:pt idx="2">
                  <c:v> MA/MSc</c:v>
                </c:pt>
              </c:strCache>
            </c:strRef>
          </c:cat>
          <c:val>
            <c:numRef>
              <c:f>'motiváció_kieg diagr'!$C$126:$C$128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2-4467-A84D-650195D77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Meglévő végzettség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'motiváció_kieg diagr'!$B$136:$B$141</c:f>
              <c:strCache>
                <c:ptCount val="6"/>
                <c:pt idx="0">
                  <c:v>milyen képzési formában</c:v>
                </c:pt>
                <c:pt idx="1">
                  <c:v> Egységes, osztatlan képzés/osztatlan mesterképzés (pl. jogász, orvosképzés)</c:v>
                </c:pt>
                <c:pt idx="2">
                  <c:v> Felsőfokú szakképzés/felsőoktatási szakképzés</c:v>
                </c:pt>
                <c:pt idx="3">
                  <c:v> MA/MSc</c:v>
                </c:pt>
                <c:pt idx="4">
                  <c:v>BA/BBSc</c:v>
                </c:pt>
                <c:pt idx="5">
                  <c:v> Egyetemi – hagyományos képzés</c:v>
                </c:pt>
              </c:strCache>
            </c:strRef>
          </c:cat>
          <c:val>
            <c:numRef>
              <c:f>'motiváció_kieg diagr'!$C$136:$C$141</c:f>
              <c:numCache>
                <c:formatCode>General</c:formatCode>
                <c:ptCount val="6"/>
                <c:pt idx="1">
                  <c:v>1</c:v>
                </c:pt>
                <c:pt idx="2">
                  <c:v>14</c:v>
                </c:pt>
                <c:pt idx="3">
                  <c:v>4</c:v>
                </c:pt>
                <c:pt idx="4">
                  <c:v>36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7-4CE0-A29D-B477F94AA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0088944"/>
        <c:axId val="760086864"/>
      </c:barChart>
      <c:catAx>
        <c:axId val="760088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60086864"/>
        <c:crosses val="autoZero"/>
        <c:auto val="1"/>
        <c:lblAlgn val="ctr"/>
        <c:lblOffset val="100"/>
        <c:noMultiLvlLbl val="0"/>
      </c:catAx>
      <c:valAx>
        <c:axId val="76008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6008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tagozat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'végzett_kieg diagr'!$B$30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'végzett_kieg diagr'!$A$31:$A$33</c:f>
              <c:strCache>
                <c:ptCount val="3"/>
                <c:pt idx="0">
                  <c:v>levelező</c:v>
                </c:pt>
                <c:pt idx="1">
                  <c:v>nappali</c:v>
                </c:pt>
                <c:pt idx="2">
                  <c:v>távoktatás</c:v>
                </c:pt>
              </c:strCache>
            </c:strRef>
          </c:cat>
          <c:val>
            <c:numRef>
              <c:f>'végzett_kieg diagr'!$B$31:$B$33</c:f>
              <c:numCache>
                <c:formatCode>General</c:formatCode>
                <c:ptCount val="3"/>
                <c:pt idx="0">
                  <c:v>13</c:v>
                </c:pt>
                <c:pt idx="1">
                  <c:v>26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4-4076-8E5C-A60E516F25F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Hasonló végzettség</a:t>
            </a:r>
            <a:r>
              <a:rPr lang="hu-HU" baseline="0"/>
              <a:t> a családban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'motiváció_kieg diagr'!$A$378:$A$381</c:f>
              <c:strCache>
                <c:ptCount val="4"/>
                <c:pt idx="0">
                  <c:v>igen, szülők és nagyszülők közt is</c:v>
                </c:pt>
                <c:pt idx="1">
                  <c:v>igen, csak a szülők között</c:v>
                </c:pt>
                <c:pt idx="2">
                  <c:v>igen, csak a nagyszülők között</c:v>
                </c:pt>
                <c:pt idx="3">
                  <c:v>nincsen</c:v>
                </c:pt>
              </c:strCache>
            </c:strRef>
          </c:cat>
          <c:val>
            <c:numRef>
              <c:f>'motiváció_kieg diagr'!$B$378:$B$381</c:f>
              <c:numCache>
                <c:formatCode>General</c:formatCode>
                <c:ptCount val="4"/>
                <c:pt idx="0">
                  <c:v>4</c:v>
                </c:pt>
                <c:pt idx="1">
                  <c:v>27</c:v>
                </c:pt>
                <c:pt idx="2">
                  <c:v>5</c:v>
                </c:pt>
                <c:pt idx="3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9-4851-A1C0-F3D680281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tanulmányi átlag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diagr'!$A$41:$A$43</c:f>
              <c:strCache>
                <c:ptCount val="3"/>
                <c:pt idx="0">
                  <c:v>közepes</c:v>
                </c:pt>
                <c:pt idx="1">
                  <c:v>jó</c:v>
                </c:pt>
                <c:pt idx="2">
                  <c:v>jeles</c:v>
                </c:pt>
              </c:strCache>
            </c:strRef>
          </c:cat>
          <c:val>
            <c:numRef>
              <c:f>'végzett_kieg diagr'!$B$41:$B$43</c:f>
              <c:numCache>
                <c:formatCode>General</c:formatCode>
                <c:ptCount val="3"/>
                <c:pt idx="0">
                  <c:v>10</c:v>
                </c:pt>
                <c:pt idx="1">
                  <c:v>18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D-4B4E-B1EC-87C98D039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86632736"/>
        <c:axId val="886640640"/>
      </c:barChart>
      <c:catAx>
        <c:axId val="886632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6640640"/>
        <c:crosses val="autoZero"/>
        <c:auto val="1"/>
        <c:lblAlgn val="ctr"/>
        <c:lblOffset val="100"/>
        <c:noMultiLvlLbl val="0"/>
      </c:catAx>
      <c:valAx>
        <c:axId val="886640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663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eredmények a szaktársakhoz képest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'végzett_kieg diagr'!$A$46:$A$49</c:f>
              <c:strCache>
                <c:ptCount val="4"/>
                <c:pt idx="0">
                  <c:v> Kb. ugyanolyan, mint a többieké</c:v>
                </c:pt>
                <c:pt idx="1">
                  <c:v> Sokkal jobb, mint a többieké</c:v>
                </c:pt>
                <c:pt idx="2">
                  <c:v> Valamivel jobb, mint a többieké</c:v>
                </c:pt>
                <c:pt idx="3">
                  <c:v> Valamivel rosszabb, mint a többieké</c:v>
                </c:pt>
              </c:strCache>
            </c:strRef>
          </c:cat>
          <c:val>
            <c:numRef>
              <c:f>'végzett_kieg diagr'!$B$46:$B$49</c:f>
              <c:numCache>
                <c:formatCode>General</c:formatCode>
                <c:ptCount val="4"/>
                <c:pt idx="0">
                  <c:v>22</c:v>
                </c:pt>
                <c:pt idx="1">
                  <c:v>6</c:v>
                </c:pt>
                <c:pt idx="2">
                  <c:v>11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8-467D-80CE-AA5E250D5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86656864"/>
        <c:axId val="886649376"/>
      </c:barChart>
      <c:catAx>
        <c:axId val="886656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6649376"/>
        <c:crosses val="autoZero"/>
        <c:auto val="1"/>
        <c:lblAlgn val="ctr"/>
        <c:lblOffset val="100"/>
        <c:noMultiLvlLbl val="0"/>
      </c:catAx>
      <c:valAx>
        <c:axId val="88664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665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50.xml"/><Relationship Id="rId18" Type="http://schemas.openxmlformats.org/officeDocument/2006/relationships/chart" Target="../charts/chart55.xml"/><Relationship Id="rId26" Type="http://schemas.openxmlformats.org/officeDocument/2006/relationships/chart" Target="../charts/chart63.xml"/><Relationship Id="rId3" Type="http://schemas.openxmlformats.org/officeDocument/2006/relationships/chart" Target="../charts/chart40.xml"/><Relationship Id="rId21" Type="http://schemas.openxmlformats.org/officeDocument/2006/relationships/chart" Target="../charts/chart58.xml"/><Relationship Id="rId7" Type="http://schemas.openxmlformats.org/officeDocument/2006/relationships/chart" Target="../charts/chart44.xml"/><Relationship Id="rId12" Type="http://schemas.openxmlformats.org/officeDocument/2006/relationships/chart" Target="../charts/chart49.xml"/><Relationship Id="rId17" Type="http://schemas.openxmlformats.org/officeDocument/2006/relationships/chart" Target="../charts/chart54.xml"/><Relationship Id="rId25" Type="http://schemas.openxmlformats.org/officeDocument/2006/relationships/chart" Target="../charts/chart62.xml"/><Relationship Id="rId33" Type="http://schemas.openxmlformats.org/officeDocument/2006/relationships/chart" Target="../charts/chart70.xml"/><Relationship Id="rId2" Type="http://schemas.openxmlformats.org/officeDocument/2006/relationships/chart" Target="../charts/chart39.xml"/><Relationship Id="rId16" Type="http://schemas.openxmlformats.org/officeDocument/2006/relationships/chart" Target="../charts/chart53.xml"/><Relationship Id="rId20" Type="http://schemas.openxmlformats.org/officeDocument/2006/relationships/chart" Target="../charts/chart57.xml"/><Relationship Id="rId29" Type="http://schemas.openxmlformats.org/officeDocument/2006/relationships/chart" Target="../charts/chart66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11" Type="http://schemas.openxmlformats.org/officeDocument/2006/relationships/chart" Target="../charts/chart48.xml"/><Relationship Id="rId24" Type="http://schemas.openxmlformats.org/officeDocument/2006/relationships/chart" Target="../charts/chart61.xml"/><Relationship Id="rId32" Type="http://schemas.openxmlformats.org/officeDocument/2006/relationships/chart" Target="../charts/chart69.xml"/><Relationship Id="rId5" Type="http://schemas.openxmlformats.org/officeDocument/2006/relationships/chart" Target="../charts/chart42.xml"/><Relationship Id="rId15" Type="http://schemas.openxmlformats.org/officeDocument/2006/relationships/chart" Target="../charts/chart52.xml"/><Relationship Id="rId23" Type="http://schemas.openxmlformats.org/officeDocument/2006/relationships/chart" Target="../charts/chart60.xml"/><Relationship Id="rId28" Type="http://schemas.openxmlformats.org/officeDocument/2006/relationships/chart" Target="../charts/chart65.xml"/><Relationship Id="rId10" Type="http://schemas.openxmlformats.org/officeDocument/2006/relationships/chart" Target="../charts/chart47.xml"/><Relationship Id="rId19" Type="http://schemas.openxmlformats.org/officeDocument/2006/relationships/chart" Target="../charts/chart56.xml"/><Relationship Id="rId31" Type="http://schemas.openxmlformats.org/officeDocument/2006/relationships/chart" Target="../charts/chart68.xml"/><Relationship Id="rId4" Type="http://schemas.openxmlformats.org/officeDocument/2006/relationships/chart" Target="../charts/chart41.xml"/><Relationship Id="rId9" Type="http://schemas.openxmlformats.org/officeDocument/2006/relationships/chart" Target="../charts/chart46.xml"/><Relationship Id="rId14" Type="http://schemas.openxmlformats.org/officeDocument/2006/relationships/chart" Target="../charts/chart51.xml"/><Relationship Id="rId22" Type="http://schemas.openxmlformats.org/officeDocument/2006/relationships/chart" Target="../charts/chart59.xml"/><Relationship Id="rId27" Type="http://schemas.openxmlformats.org/officeDocument/2006/relationships/chart" Target="../charts/chart64.xml"/><Relationship Id="rId30" Type="http://schemas.openxmlformats.org/officeDocument/2006/relationships/chart" Target="../charts/chart67.xml"/><Relationship Id="rId8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3</xdr:row>
      <xdr:rowOff>61912</xdr:rowOff>
    </xdr:from>
    <xdr:to>
      <xdr:col>14</xdr:col>
      <xdr:colOff>247650</xdr:colOff>
      <xdr:row>11</xdr:row>
      <xdr:rowOff>66675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133349</xdr:colOff>
      <xdr:row>11</xdr:row>
      <xdr:rowOff>71437</xdr:rowOff>
    </xdr:from>
    <xdr:to>
      <xdr:col>14</xdr:col>
      <xdr:colOff>447674</xdr:colOff>
      <xdr:row>18</xdr:row>
      <xdr:rowOff>161925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561975</xdr:colOff>
      <xdr:row>616</xdr:row>
      <xdr:rowOff>138112</xdr:rowOff>
    </xdr:from>
    <xdr:to>
      <xdr:col>11</xdr:col>
      <xdr:colOff>247650</xdr:colOff>
      <xdr:row>623</xdr:row>
      <xdr:rowOff>76200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523875</xdr:colOff>
      <xdr:row>622</xdr:row>
      <xdr:rowOff>119062</xdr:rowOff>
    </xdr:from>
    <xdr:to>
      <xdr:col>11</xdr:col>
      <xdr:colOff>200025</xdr:colOff>
      <xdr:row>629</xdr:row>
      <xdr:rowOff>114300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123825</xdr:colOff>
      <xdr:row>628</xdr:row>
      <xdr:rowOff>4762</xdr:rowOff>
    </xdr:from>
    <xdr:to>
      <xdr:col>11</xdr:col>
      <xdr:colOff>285750</xdr:colOff>
      <xdr:row>636</xdr:row>
      <xdr:rowOff>76200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295275</xdr:colOff>
      <xdr:row>22</xdr:row>
      <xdr:rowOff>23812</xdr:rowOff>
    </xdr:from>
    <xdr:to>
      <xdr:col>12</xdr:col>
      <xdr:colOff>457200</xdr:colOff>
      <xdr:row>28</xdr:row>
      <xdr:rowOff>47625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457200</xdr:colOff>
      <xdr:row>28</xdr:row>
      <xdr:rowOff>28574</xdr:rowOff>
    </xdr:from>
    <xdr:to>
      <xdr:col>11</xdr:col>
      <xdr:colOff>523875</xdr:colOff>
      <xdr:row>35</xdr:row>
      <xdr:rowOff>61911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257175</xdr:colOff>
      <xdr:row>36</xdr:row>
      <xdr:rowOff>23812</xdr:rowOff>
    </xdr:from>
    <xdr:to>
      <xdr:col>12</xdr:col>
      <xdr:colOff>200025</xdr:colOff>
      <xdr:row>42</xdr:row>
      <xdr:rowOff>95250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219075</xdr:colOff>
      <xdr:row>43</xdr:row>
      <xdr:rowOff>33337</xdr:rowOff>
    </xdr:from>
    <xdr:to>
      <xdr:col>12</xdr:col>
      <xdr:colOff>504825</xdr:colOff>
      <xdr:row>48</xdr:row>
      <xdr:rowOff>361950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19049</xdr:colOff>
      <xdr:row>50</xdr:row>
      <xdr:rowOff>109537</xdr:rowOff>
    </xdr:from>
    <xdr:to>
      <xdr:col>14</xdr:col>
      <xdr:colOff>409574</xdr:colOff>
      <xdr:row>56</xdr:row>
      <xdr:rowOff>142875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171450</xdr:colOff>
      <xdr:row>150</xdr:row>
      <xdr:rowOff>61912</xdr:rowOff>
    </xdr:from>
    <xdr:to>
      <xdr:col>15</xdr:col>
      <xdr:colOff>438150</xdr:colOff>
      <xdr:row>160</xdr:row>
      <xdr:rowOff>0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571500</xdr:colOff>
      <xdr:row>180</xdr:row>
      <xdr:rowOff>138112</xdr:rowOff>
    </xdr:from>
    <xdr:to>
      <xdr:col>15</xdr:col>
      <xdr:colOff>266700</xdr:colOff>
      <xdr:row>195</xdr:row>
      <xdr:rowOff>23812</xdr:rowOff>
    </xdr:to>
    <xdr:graphicFrame macro="">
      <xdr:nvGraphicFramePr>
        <xdr:cNvPr id="14" name="Diagra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28575</xdr:colOff>
      <xdr:row>176</xdr:row>
      <xdr:rowOff>176212</xdr:rowOff>
    </xdr:from>
    <xdr:to>
      <xdr:col>9</xdr:col>
      <xdr:colOff>95250</xdr:colOff>
      <xdr:row>182</xdr:row>
      <xdr:rowOff>47625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466725</xdr:colOff>
      <xdr:row>306</xdr:row>
      <xdr:rowOff>157162</xdr:rowOff>
    </xdr:from>
    <xdr:to>
      <xdr:col>10</xdr:col>
      <xdr:colOff>161925</xdr:colOff>
      <xdr:row>313</xdr:row>
      <xdr:rowOff>171450</xdr:rowOff>
    </xdr:to>
    <xdr:graphicFrame macro="">
      <xdr:nvGraphicFramePr>
        <xdr:cNvPr id="16" name="Diagram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180975</xdr:colOff>
      <xdr:row>344</xdr:row>
      <xdr:rowOff>147637</xdr:rowOff>
    </xdr:from>
    <xdr:to>
      <xdr:col>9</xdr:col>
      <xdr:colOff>466725</xdr:colOff>
      <xdr:row>354</xdr:row>
      <xdr:rowOff>57150</xdr:rowOff>
    </xdr:to>
    <xdr:graphicFrame macro="">
      <xdr:nvGraphicFramePr>
        <xdr:cNvPr id="17" name="Diagra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533399</xdr:colOff>
      <xdr:row>374</xdr:row>
      <xdr:rowOff>4762</xdr:rowOff>
    </xdr:from>
    <xdr:to>
      <xdr:col>11</xdr:col>
      <xdr:colOff>371474</xdr:colOff>
      <xdr:row>381</xdr:row>
      <xdr:rowOff>180975</xdr:rowOff>
    </xdr:to>
    <xdr:graphicFrame macro="">
      <xdr:nvGraphicFramePr>
        <xdr:cNvPr id="18" name="Diagra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561975</xdr:colOff>
      <xdr:row>438</xdr:row>
      <xdr:rowOff>61912</xdr:rowOff>
    </xdr:from>
    <xdr:to>
      <xdr:col>9</xdr:col>
      <xdr:colOff>371475</xdr:colOff>
      <xdr:row>447</xdr:row>
      <xdr:rowOff>104775</xdr:rowOff>
    </xdr:to>
    <xdr:graphicFrame macro="">
      <xdr:nvGraphicFramePr>
        <xdr:cNvPr id="19" name="Diagra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123825</xdr:colOff>
      <xdr:row>448</xdr:row>
      <xdr:rowOff>80962</xdr:rowOff>
    </xdr:from>
    <xdr:to>
      <xdr:col>9</xdr:col>
      <xdr:colOff>495300</xdr:colOff>
      <xdr:row>455</xdr:row>
      <xdr:rowOff>180975</xdr:rowOff>
    </xdr:to>
    <xdr:graphicFrame macro="">
      <xdr:nvGraphicFramePr>
        <xdr:cNvPr id="20" name="Diagram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161925</xdr:colOff>
      <xdr:row>480</xdr:row>
      <xdr:rowOff>185737</xdr:rowOff>
    </xdr:from>
    <xdr:to>
      <xdr:col>10</xdr:col>
      <xdr:colOff>361950</xdr:colOff>
      <xdr:row>487</xdr:row>
      <xdr:rowOff>19050</xdr:rowOff>
    </xdr:to>
    <xdr:graphicFrame macro="">
      <xdr:nvGraphicFramePr>
        <xdr:cNvPr id="21" name="Diagram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457200</xdr:colOff>
      <xdr:row>501</xdr:row>
      <xdr:rowOff>42862</xdr:rowOff>
    </xdr:from>
    <xdr:to>
      <xdr:col>9</xdr:col>
      <xdr:colOff>323849</xdr:colOff>
      <xdr:row>509</xdr:row>
      <xdr:rowOff>133350</xdr:rowOff>
    </xdr:to>
    <xdr:graphicFrame macro="">
      <xdr:nvGraphicFramePr>
        <xdr:cNvPr id="22" name="Diagram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495300</xdr:colOff>
      <xdr:row>509</xdr:row>
      <xdr:rowOff>42862</xdr:rowOff>
    </xdr:from>
    <xdr:to>
      <xdr:col>9</xdr:col>
      <xdr:colOff>171450</xdr:colOff>
      <xdr:row>516</xdr:row>
      <xdr:rowOff>152400</xdr:rowOff>
    </xdr:to>
    <xdr:graphicFrame macro="">
      <xdr:nvGraphicFramePr>
        <xdr:cNvPr id="23" name="Diagra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390525</xdr:colOff>
      <xdr:row>515</xdr:row>
      <xdr:rowOff>128587</xdr:rowOff>
    </xdr:from>
    <xdr:to>
      <xdr:col>10</xdr:col>
      <xdr:colOff>142875</xdr:colOff>
      <xdr:row>523</xdr:row>
      <xdr:rowOff>57150</xdr:rowOff>
    </xdr:to>
    <xdr:graphicFrame macro="">
      <xdr:nvGraphicFramePr>
        <xdr:cNvPr id="24" name="Diagram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180975</xdr:colOff>
      <xdr:row>523</xdr:row>
      <xdr:rowOff>4762</xdr:rowOff>
    </xdr:from>
    <xdr:to>
      <xdr:col>9</xdr:col>
      <xdr:colOff>600075</xdr:colOff>
      <xdr:row>532</xdr:row>
      <xdr:rowOff>171450</xdr:rowOff>
    </xdr:to>
    <xdr:graphicFrame macro="">
      <xdr:nvGraphicFramePr>
        <xdr:cNvPr id="25" name="Diagram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28575</xdr:colOff>
      <xdr:row>536</xdr:row>
      <xdr:rowOff>23812</xdr:rowOff>
    </xdr:from>
    <xdr:to>
      <xdr:col>10</xdr:col>
      <xdr:colOff>152400</xdr:colOff>
      <xdr:row>543</xdr:row>
      <xdr:rowOff>9525</xdr:rowOff>
    </xdr:to>
    <xdr:graphicFrame macro="">
      <xdr:nvGraphicFramePr>
        <xdr:cNvPr id="26" name="Diagram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19050</xdr:colOff>
      <xdr:row>544</xdr:row>
      <xdr:rowOff>80962</xdr:rowOff>
    </xdr:from>
    <xdr:to>
      <xdr:col>10</xdr:col>
      <xdr:colOff>219075</xdr:colOff>
      <xdr:row>551</xdr:row>
      <xdr:rowOff>57150</xdr:rowOff>
    </xdr:to>
    <xdr:graphicFrame macro="">
      <xdr:nvGraphicFramePr>
        <xdr:cNvPr id="27" name="Diagram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</xdr:col>
      <xdr:colOff>333375</xdr:colOff>
      <xdr:row>572</xdr:row>
      <xdr:rowOff>157162</xdr:rowOff>
    </xdr:from>
    <xdr:to>
      <xdr:col>9</xdr:col>
      <xdr:colOff>142875</xdr:colOff>
      <xdr:row>580</xdr:row>
      <xdr:rowOff>0</xdr:rowOff>
    </xdr:to>
    <xdr:graphicFrame macro="">
      <xdr:nvGraphicFramePr>
        <xdr:cNvPr id="28" name="Diagram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266700</xdr:colOff>
      <xdr:row>578</xdr:row>
      <xdr:rowOff>61912</xdr:rowOff>
    </xdr:from>
    <xdr:to>
      <xdr:col>9</xdr:col>
      <xdr:colOff>95250</xdr:colOff>
      <xdr:row>585</xdr:row>
      <xdr:rowOff>95250</xdr:rowOff>
    </xdr:to>
    <xdr:graphicFrame macro="">
      <xdr:nvGraphicFramePr>
        <xdr:cNvPr id="29" name="Diagram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</xdr:col>
      <xdr:colOff>333374</xdr:colOff>
      <xdr:row>585</xdr:row>
      <xdr:rowOff>52387</xdr:rowOff>
    </xdr:from>
    <xdr:to>
      <xdr:col>9</xdr:col>
      <xdr:colOff>152399</xdr:colOff>
      <xdr:row>592</xdr:row>
      <xdr:rowOff>85725</xdr:rowOff>
    </xdr:to>
    <xdr:graphicFrame macro="">
      <xdr:nvGraphicFramePr>
        <xdr:cNvPr id="30" name="Diagram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</xdr:col>
      <xdr:colOff>304799</xdr:colOff>
      <xdr:row>591</xdr:row>
      <xdr:rowOff>100012</xdr:rowOff>
    </xdr:from>
    <xdr:to>
      <xdr:col>9</xdr:col>
      <xdr:colOff>180974</xdr:colOff>
      <xdr:row>597</xdr:row>
      <xdr:rowOff>180975</xdr:rowOff>
    </xdr:to>
    <xdr:graphicFrame macro="">
      <xdr:nvGraphicFramePr>
        <xdr:cNvPr id="31" name="Diagram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</xdr:col>
      <xdr:colOff>323849</xdr:colOff>
      <xdr:row>597</xdr:row>
      <xdr:rowOff>71437</xdr:rowOff>
    </xdr:from>
    <xdr:to>
      <xdr:col>9</xdr:col>
      <xdr:colOff>200024</xdr:colOff>
      <xdr:row>603</xdr:row>
      <xdr:rowOff>180975</xdr:rowOff>
    </xdr:to>
    <xdr:graphicFrame macro="">
      <xdr:nvGraphicFramePr>
        <xdr:cNvPr id="32" name="Diagram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</xdr:col>
      <xdr:colOff>400049</xdr:colOff>
      <xdr:row>602</xdr:row>
      <xdr:rowOff>176212</xdr:rowOff>
    </xdr:from>
    <xdr:to>
      <xdr:col>9</xdr:col>
      <xdr:colOff>219074</xdr:colOff>
      <xdr:row>610</xdr:row>
      <xdr:rowOff>19050</xdr:rowOff>
    </xdr:to>
    <xdr:graphicFrame macro="">
      <xdr:nvGraphicFramePr>
        <xdr:cNvPr id="33" name="Diagram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3</xdr:col>
      <xdr:colOff>438150</xdr:colOff>
      <xdr:row>609</xdr:row>
      <xdr:rowOff>147637</xdr:rowOff>
    </xdr:from>
    <xdr:to>
      <xdr:col>9</xdr:col>
      <xdr:colOff>209550</xdr:colOff>
      <xdr:row>616</xdr:row>
      <xdr:rowOff>123825</xdr:rowOff>
    </xdr:to>
    <xdr:graphicFrame macro="">
      <xdr:nvGraphicFramePr>
        <xdr:cNvPr id="34" name="Diagram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</xdr:col>
      <xdr:colOff>295275</xdr:colOff>
      <xdr:row>646</xdr:row>
      <xdr:rowOff>138112</xdr:rowOff>
    </xdr:from>
    <xdr:to>
      <xdr:col>10</xdr:col>
      <xdr:colOff>76200</xdr:colOff>
      <xdr:row>654</xdr:row>
      <xdr:rowOff>66675</xdr:rowOff>
    </xdr:to>
    <xdr:graphicFrame macro="">
      <xdr:nvGraphicFramePr>
        <xdr:cNvPr id="35" name="Diagram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4</xdr:col>
      <xdr:colOff>400050</xdr:colOff>
      <xdr:row>655</xdr:row>
      <xdr:rowOff>14287</xdr:rowOff>
    </xdr:from>
    <xdr:to>
      <xdr:col>9</xdr:col>
      <xdr:colOff>266700</xdr:colOff>
      <xdr:row>662</xdr:row>
      <xdr:rowOff>38100</xdr:rowOff>
    </xdr:to>
    <xdr:graphicFrame macro="">
      <xdr:nvGraphicFramePr>
        <xdr:cNvPr id="36" name="Diagram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4</xdr:col>
      <xdr:colOff>323850</xdr:colOff>
      <xdr:row>662</xdr:row>
      <xdr:rowOff>100012</xdr:rowOff>
    </xdr:from>
    <xdr:to>
      <xdr:col>9</xdr:col>
      <xdr:colOff>590550</xdr:colOff>
      <xdr:row>669</xdr:row>
      <xdr:rowOff>57150</xdr:rowOff>
    </xdr:to>
    <xdr:graphicFrame macro="">
      <xdr:nvGraphicFramePr>
        <xdr:cNvPr id="37" name="Diagram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</xdr:col>
      <xdr:colOff>257175</xdr:colOff>
      <xdr:row>669</xdr:row>
      <xdr:rowOff>176212</xdr:rowOff>
    </xdr:from>
    <xdr:to>
      <xdr:col>9</xdr:col>
      <xdr:colOff>409575</xdr:colOff>
      <xdr:row>676</xdr:row>
      <xdr:rowOff>0</xdr:rowOff>
    </xdr:to>
    <xdr:graphicFrame macro="">
      <xdr:nvGraphicFramePr>
        <xdr:cNvPr id="38" name="Diagram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</xdr:col>
      <xdr:colOff>257175</xdr:colOff>
      <xdr:row>676</xdr:row>
      <xdr:rowOff>33337</xdr:rowOff>
    </xdr:from>
    <xdr:to>
      <xdr:col>9</xdr:col>
      <xdr:colOff>590550</xdr:colOff>
      <xdr:row>684</xdr:row>
      <xdr:rowOff>0</xdr:rowOff>
    </xdr:to>
    <xdr:graphicFrame macro="">
      <xdr:nvGraphicFramePr>
        <xdr:cNvPr id="39" name="Diagram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0</xdr:row>
      <xdr:rowOff>0</xdr:rowOff>
    </xdr:from>
    <xdr:to>
      <xdr:col>10</xdr:col>
      <xdr:colOff>390525</xdr:colOff>
      <xdr:row>6</xdr:row>
      <xdr:rowOff>9525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342900</xdr:colOff>
      <xdr:row>6</xdr:row>
      <xdr:rowOff>71437</xdr:rowOff>
    </xdr:from>
    <xdr:to>
      <xdr:col>10</xdr:col>
      <xdr:colOff>552450</xdr:colOff>
      <xdr:row>15</xdr:row>
      <xdr:rowOff>38100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533400</xdr:colOff>
      <xdr:row>20</xdr:row>
      <xdr:rowOff>166687</xdr:rowOff>
    </xdr:from>
    <xdr:to>
      <xdr:col>10</xdr:col>
      <xdr:colOff>228600</xdr:colOff>
      <xdr:row>25</xdr:row>
      <xdr:rowOff>228600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238125</xdr:colOff>
      <xdr:row>29</xdr:row>
      <xdr:rowOff>176212</xdr:rowOff>
    </xdr:from>
    <xdr:to>
      <xdr:col>10</xdr:col>
      <xdr:colOff>504825</xdr:colOff>
      <xdr:row>35</xdr:row>
      <xdr:rowOff>28575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28574</xdr:colOff>
      <xdr:row>39</xdr:row>
      <xdr:rowOff>252412</xdr:rowOff>
    </xdr:from>
    <xdr:to>
      <xdr:col>10</xdr:col>
      <xdr:colOff>533399</xdr:colOff>
      <xdr:row>47</xdr:row>
      <xdr:rowOff>66675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428625</xdr:colOff>
      <xdr:row>50</xdr:row>
      <xdr:rowOff>42862</xdr:rowOff>
    </xdr:from>
    <xdr:to>
      <xdr:col>12</xdr:col>
      <xdr:colOff>66675</xdr:colOff>
      <xdr:row>58</xdr:row>
      <xdr:rowOff>19050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476249</xdr:colOff>
      <xdr:row>60</xdr:row>
      <xdr:rowOff>23812</xdr:rowOff>
    </xdr:from>
    <xdr:to>
      <xdr:col>11</xdr:col>
      <xdr:colOff>200024</xdr:colOff>
      <xdr:row>64</xdr:row>
      <xdr:rowOff>333375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400050</xdr:colOff>
      <xdr:row>66</xdr:row>
      <xdr:rowOff>157162</xdr:rowOff>
    </xdr:from>
    <xdr:to>
      <xdr:col>11</xdr:col>
      <xdr:colOff>76200</xdr:colOff>
      <xdr:row>71</xdr:row>
      <xdr:rowOff>66675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523874</xdr:colOff>
      <xdr:row>71</xdr:row>
      <xdr:rowOff>80962</xdr:rowOff>
    </xdr:from>
    <xdr:to>
      <xdr:col>11</xdr:col>
      <xdr:colOff>304799</xdr:colOff>
      <xdr:row>76</xdr:row>
      <xdr:rowOff>57150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590550</xdr:colOff>
      <xdr:row>76</xdr:row>
      <xdr:rowOff>80962</xdr:rowOff>
    </xdr:from>
    <xdr:to>
      <xdr:col>11</xdr:col>
      <xdr:colOff>285750</xdr:colOff>
      <xdr:row>82</xdr:row>
      <xdr:rowOff>28575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38100</xdr:colOff>
      <xdr:row>82</xdr:row>
      <xdr:rowOff>90487</xdr:rowOff>
    </xdr:from>
    <xdr:to>
      <xdr:col>11</xdr:col>
      <xdr:colOff>333375</xdr:colOff>
      <xdr:row>86</xdr:row>
      <xdr:rowOff>171450</xdr:rowOff>
    </xdr:to>
    <xdr:graphicFrame macro="">
      <xdr:nvGraphicFramePr>
        <xdr:cNvPr id="14" name="Diagra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95250</xdr:colOff>
      <xdr:row>87</xdr:row>
      <xdr:rowOff>14287</xdr:rowOff>
    </xdr:from>
    <xdr:to>
      <xdr:col>11</xdr:col>
      <xdr:colOff>552450</xdr:colOff>
      <xdr:row>92</xdr:row>
      <xdr:rowOff>133350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114300</xdr:colOff>
      <xdr:row>92</xdr:row>
      <xdr:rowOff>61912</xdr:rowOff>
    </xdr:from>
    <xdr:to>
      <xdr:col>11</xdr:col>
      <xdr:colOff>352426</xdr:colOff>
      <xdr:row>99</xdr:row>
      <xdr:rowOff>180975</xdr:rowOff>
    </xdr:to>
    <xdr:graphicFrame macro="">
      <xdr:nvGraphicFramePr>
        <xdr:cNvPr id="16" name="Diagram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600074</xdr:colOff>
      <xdr:row>101</xdr:row>
      <xdr:rowOff>61912</xdr:rowOff>
    </xdr:from>
    <xdr:to>
      <xdr:col>11</xdr:col>
      <xdr:colOff>438149</xdr:colOff>
      <xdr:row>108</xdr:row>
      <xdr:rowOff>19050</xdr:rowOff>
    </xdr:to>
    <xdr:graphicFrame macro="">
      <xdr:nvGraphicFramePr>
        <xdr:cNvPr id="17" name="Diagra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419100</xdr:colOff>
      <xdr:row>230</xdr:row>
      <xdr:rowOff>176212</xdr:rowOff>
    </xdr:from>
    <xdr:to>
      <xdr:col>10</xdr:col>
      <xdr:colOff>381000</xdr:colOff>
      <xdr:row>238</xdr:row>
      <xdr:rowOff>0</xdr:rowOff>
    </xdr:to>
    <xdr:graphicFrame macro="">
      <xdr:nvGraphicFramePr>
        <xdr:cNvPr id="18" name="Diagra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590549</xdr:colOff>
      <xdr:row>243</xdr:row>
      <xdr:rowOff>166687</xdr:rowOff>
    </xdr:from>
    <xdr:to>
      <xdr:col>11</xdr:col>
      <xdr:colOff>390524</xdr:colOff>
      <xdr:row>247</xdr:row>
      <xdr:rowOff>266700</xdr:rowOff>
    </xdr:to>
    <xdr:graphicFrame macro="">
      <xdr:nvGraphicFramePr>
        <xdr:cNvPr id="19" name="Diagra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19050</xdr:colOff>
      <xdr:row>146</xdr:row>
      <xdr:rowOff>33337</xdr:rowOff>
    </xdr:from>
    <xdr:to>
      <xdr:col>15</xdr:col>
      <xdr:colOff>323850</xdr:colOff>
      <xdr:row>160</xdr:row>
      <xdr:rowOff>109537</xdr:rowOff>
    </xdr:to>
    <xdr:graphicFrame macro="">
      <xdr:nvGraphicFramePr>
        <xdr:cNvPr id="20" name="Diagram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380999</xdr:colOff>
      <xdr:row>140</xdr:row>
      <xdr:rowOff>452437</xdr:rowOff>
    </xdr:from>
    <xdr:to>
      <xdr:col>15</xdr:col>
      <xdr:colOff>142874</xdr:colOff>
      <xdr:row>146</xdr:row>
      <xdr:rowOff>0</xdr:rowOff>
    </xdr:to>
    <xdr:graphicFrame macro="">
      <xdr:nvGraphicFramePr>
        <xdr:cNvPr id="21" name="Diagram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285749</xdr:colOff>
      <xdr:row>252</xdr:row>
      <xdr:rowOff>33337</xdr:rowOff>
    </xdr:from>
    <xdr:to>
      <xdr:col>12</xdr:col>
      <xdr:colOff>161924</xdr:colOff>
      <xdr:row>258</xdr:row>
      <xdr:rowOff>114300</xdr:rowOff>
    </xdr:to>
    <xdr:graphicFrame macro="">
      <xdr:nvGraphicFramePr>
        <xdr:cNvPr id="22" name="Diagram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419100</xdr:colOff>
      <xdr:row>259</xdr:row>
      <xdr:rowOff>176212</xdr:rowOff>
    </xdr:from>
    <xdr:to>
      <xdr:col>11</xdr:col>
      <xdr:colOff>209550</xdr:colOff>
      <xdr:row>266</xdr:row>
      <xdr:rowOff>152400</xdr:rowOff>
    </xdr:to>
    <xdr:graphicFrame macro="">
      <xdr:nvGraphicFramePr>
        <xdr:cNvPr id="23" name="Diagra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428624</xdr:colOff>
      <xdr:row>268</xdr:row>
      <xdr:rowOff>166687</xdr:rowOff>
    </xdr:from>
    <xdr:to>
      <xdr:col>11</xdr:col>
      <xdr:colOff>247649</xdr:colOff>
      <xdr:row>277</xdr:row>
      <xdr:rowOff>142875</xdr:rowOff>
    </xdr:to>
    <xdr:graphicFrame macro="">
      <xdr:nvGraphicFramePr>
        <xdr:cNvPr id="24" name="Diagram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561975</xdr:colOff>
      <xdr:row>280</xdr:row>
      <xdr:rowOff>138112</xdr:rowOff>
    </xdr:from>
    <xdr:to>
      <xdr:col>11</xdr:col>
      <xdr:colOff>219075</xdr:colOff>
      <xdr:row>291</xdr:row>
      <xdr:rowOff>38100</xdr:rowOff>
    </xdr:to>
    <xdr:graphicFrame macro="">
      <xdr:nvGraphicFramePr>
        <xdr:cNvPr id="25" name="Diagram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180975</xdr:colOff>
      <xdr:row>318</xdr:row>
      <xdr:rowOff>80962</xdr:rowOff>
    </xdr:from>
    <xdr:to>
      <xdr:col>12</xdr:col>
      <xdr:colOff>28575</xdr:colOff>
      <xdr:row>326</xdr:row>
      <xdr:rowOff>9525</xdr:rowOff>
    </xdr:to>
    <xdr:graphicFrame macro="">
      <xdr:nvGraphicFramePr>
        <xdr:cNvPr id="26" name="Diagram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257175</xdr:colOff>
      <xdr:row>326</xdr:row>
      <xdr:rowOff>14287</xdr:rowOff>
    </xdr:from>
    <xdr:to>
      <xdr:col>12</xdr:col>
      <xdr:colOff>9525</xdr:colOff>
      <xdr:row>333</xdr:row>
      <xdr:rowOff>28575</xdr:rowOff>
    </xdr:to>
    <xdr:graphicFrame macro="">
      <xdr:nvGraphicFramePr>
        <xdr:cNvPr id="27" name="Diagram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</xdr:col>
      <xdr:colOff>542924</xdr:colOff>
      <xdr:row>337</xdr:row>
      <xdr:rowOff>1509712</xdr:rowOff>
    </xdr:from>
    <xdr:to>
      <xdr:col>11</xdr:col>
      <xdr:colOff>380999</xdr:colOff>
      <xdr:row>346</xdr:row>
      <xdr:rowOff>123825</xdr:rowOff>
    </xdr:to>
    <xdr:graphicFrame macro="">
      <xdr:nvGraphicFramePr>
        <xdr:cNvPr id="28" name="Diagram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</xdr:col>
      <xdr:colOff>523875</xdr:colOff>
      <xdr:row>347</xdr:row>
      <xdr:rowOff>185737</xdr:rowOff>
    </xdr:from>
    <xdr:to>
      <xdr:col>11</xdr:col>
      <xdr:colOff>133350</xdr:colOff>
      <xdr:row>356</xdr:row>
      <xdr:rowOff>142875</xdr:rowOff>
    </xdr:to>
    <xdr:graphicFrame macro="">
      <xdr:nvGraphicFramePr>
        <xdr:cNvPr id="29" name="Diagram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533399</xdr:colOff>
      <xdr:row>358</xdr:row>
      <xdr:rowOff>14287</xdr:rowOff>
    </xdr:from>
    <xdr:to>
      <xdr:col>11</xdr:col>
      <xdr:colOff>447674</xdr:colOff>
      <xdr:row>365</xdr:row>
      <xdr:rowOff>114300</xdr:rowOff>
    </xdr:to>
    <xdr:graphicFrame macro="">
      <xdr:nvGraphicFramePr>
        <xdr:cNvPr id="30" name="Diagram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</xdr:col>
      <xdr:colOff>514350</xdr:colOff>
      <xdr:row>367</xdr:row>
      <xdr:rowOff>52387</xdr:rowOff>
    </xdr:from>
    <xdr:to>
      <xdr:col>11</xdr:col>
      <xdr:colOff>171450</xdr:colOff>
      <xdr:row>374</xdr:row>
      <xdr:rowOff>66675</xdr:rowOff>
    </xdr:to>
    <xdr:graphicFrame macro="">
      <xdr:nvGraphicFramePr>
        <xdr:cNvPr id="31" name="Diagram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</xdr:col>
      <xdr:colOff>457199</xdr:colOff>
      <xdr:row>290</xdr:row>
      <xdr:rowOff>128587</xdr:rowOff>
    </xdr:from>
    <xdr:to>
      <xdr:col>11</xdr:col>
      <xdr:colOff>180974</xdr:colOff>
      <xdr:row>297</xdr:row>
      <xdr:rowOff>104775</xdr:rowOff>
    </xdr:to>
    <xdr:graphicFrame macro="">
      <xdr:nvGraphicFramePr>
        <xdr:cNvPr id="33" name="Diagram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38100</xdr:colOff>
      <xdr:row>299</xdr:row>
      <xdr:rowOff>14287</xdr:rowOff>
    </xdr:from>
    <xdr:to>
      <xdr:col>14</xdr:col>
      <xdr:colOff>342900</xdr:colOff>
      <xdr:row>313</xdr:row>
      <xdr:rowOff>90487</xdr:rowOff>
    </xdr:to>
    <xdr:graphicFrame macro="">
      <xdr:nvGraphicFramePr>
        <xdr:cNvPr id="35" name="Diagram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</xdr:col>
      <xdr:colOff>419100</xdr:colOff>
      <xdr:row>125</xdr:row>
      <xdr:rowOff>176212</xdr:rowOff>
    </xdr:from>
    <xdr:to>
      <xdr:col>10</xdr:col>
      <xdr:colOff>457200</xdr:colOff>
      <xdr:row>126</xdr:row>
      <xdr:rowOff>514350</xdr:rowOff>
    </xdr:to>
    <xdr:graphicFrame macro="">
      <xdr:nvGraphicFramePr>
        <xdr:cNvPr id="36" name="Diagram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</xdr:col>
      <xdr:colOff>600075</xdr:colOff>
      <xdr:row>136</xdr:row>
      <xdr:rowOff>271462</xdr:rowOff>
    </xdr:from>
    <xdr:to>
      <xdr:col>11</xdr:col>
      <xdr:colOff>542925</xdr:colOff>
      <xdr:row>137</xdr:row>
      <xdr:rowOff>304800</xdr:rowOff>
    </xdr:to>
    <xdr:graphicFrame macro="">
      <xdr:nvGraphicFramePr>
        <xdr:cNvPr id="37" name="Diagram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3</xdr:col>
      <xdr:colOff>419100</xdr:colOff>
      <xdr:row>366</xdr:row>
      <xdr:rowOff>176212</xdr:rowOff>
    </xdr:from>
    <xdr:to>
      <xdr:col>11</xdr:col>
      <xdr:colOff>114300</xdr:colOff>
      <xdr:row>381</xdr:row>
      <xdr:rowOff>61912</xdr:rowOff>
    </xdr:to>
    <xdr:graphicFrame macro="">
      <xdr:nvGraphicFramePr>
        <xdr:cNvPr id="39" name="Diagram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I44"/>
  <sheetViews>
    <sheetView topLeftCell="CL12" workbookViewId="0">
      <selection activeCell="CS6" sqref="CS6"/>
    </sheetView>
  </sheetViews>
  <sheetFormatPr defaultColWidth="20" defaultRowHeight="15" x14ac:dyDescent="0.25"/>
  <cols>
    <col min="1" max="1" width="0" style="1" hidden="1" customWidth="1"/>
    <col min="2" max="16384" width="20" style="1"/>
  </cols>
  <sheetData>
    <row r="1" spans="1:139" ht="165.75" thickBot="1" x14ac:dyDescent="0.3">
      <c r="A1" s="2" t="s">
        <v>980</v>
      </c>
      <c r="B1" s="2" t="s">
        <v>341</v>
      </c>
      <c r="C1" s="2" t="s">
        <v>979</v>
      </c>
      <c r="D1" s="2" t="s">
        <v>978</v>
      </c>
      <c r="E1" s="2" t="s">
        <v>651</v>
      </c>
      <c r="F1" s="2" t="s">
        <v>977</v>
      </c>
      <c r="G1" s="2" t="s">
        <v>976</v>
      </c>
      <c r="H1" s="2" t="s">
        <v>975</v>
      </c>
      <c r="I1" s="2" t="s">
        <v>974</v>
      </c>
      <c r="J1" s="2" t="s">
        <v>973</v>
      </c>
      <c r="K1" s="2" t="s">
        <v>972</v>
      </c>
      <c r="L1" s="2" t="s">
        <v>971</v>
      </c>
      <c r="M1" s="2" t="s">
        <v>970</v>
      </c>
      <c r="N1" s="2" t="s">
        <v>969</v>
      </c>
      <c r="O1" s="2" t="s">
        <v>968</v>
      </c>
      <c r="P1" s="2" t="s">
        <v>967</v>
      </c>
      <c r="Q1" s="2" t="s">
        <v>966</v>
      </c>
      <c r="R1" s="2" t="s">
        <v>965</v>
      </c>
      <c r="S1" s="2" t="s">
        <v>964</v>
      </c>
      <c r="T1" s="2" t="s">
        <v>963</v>
      </c>
      <c r="U1" s="2" t="s">
        <v>962</v>
      </c>
      <c r="V1" s="2" t="s">
        <v>961</v>
      </c>
      <c r="W1" s="2" t="s">
        <v>960</v>
      </c>
      <c r="X1" s="2" t="s">
        <v>959</v>
      </c>
      <c r="Y1" s="2" t="s">
        <v>958</v>
      </c>
      <c r="Z1" s="2" t="s">
        <v>957</v>
      </c>
      <c r="AA1" s="2" t="s">
        <v>956</v>
      </c>
      <c r="AB1" s="2" t="s">
        <v>955</v>
      </c>
      <c r="AC1" s="2" t="s">
        <v>954</v>
      </c>
      <c r="AD1" s="2" t="s">
        <v>953</v>
      </c>
      <c r="AE1" s="2" t="s">
        <v>952</v>
      </c>
      <c r="AF1" s="2" t="s">
        <v>951</v>
      </c>
      <c r="AG1" s="2" t="s">
        <v>950</v>
      </c>
      <c r="AH1" s="2" t="s">
        <v>949</v>
      </c>
      <c r="AI1" s="2" t="s">
        <v>948</v>
      </c>
      <c r="AJ1" s="2" t="s">
        <v>947</v>
      </c>
      <c r="AK1" s="2" t="s">
        <v>945</v>
      </c>
      <c r="AL1" s="2" t="s">
        <v>944</v>
      </c>
      <c r="AM1" s="2" t="s">
        <v>943</v>
      </c>
      <c r="AN1" s="2" t="s">
        <v>942</v>
      </c>
      <c r="AO1" s="2" t="s">
        <v>941</v>
      </c>
      <c r="AP1" s="2" t="s">
        <v>940</v>
      </c>
      <c r="AQ1" s="2" t="s">
        <v>946</v>
      </c>
      <c r="AR1" s="2" t="s">
        <v>939</v>
      </c>
      <c r="AS1" s="2" t="s">
        <v>938</v>
      </c>
      <c r="AT1" s="2" t="s">
        <v>937</v>
      </c>
      <c r="AU1" s="2" t="s">
        <v>935</v>
      </c>
      <c r="AV1" s="2" t="s">
        <v>934</v>
      </c>
      <c r="AW1" s="2" t="s">
        <v>933</v>
      </c>
      <c r="AX1" s="2" t="s">
        <v>932</v>
      </c>
      <c r="AY1" s="2" t="s">
        <v>931</v>
      </c>
      <c r="AZ1" s="2" t="s">
        <v>930</v>
      </c>
      <c r="BA1" s="2" t="s">
        <v>929</v>
      </c>
      <c r="BB1" s="2" t="s">
        <v>936</v>
      </c>
      <c r="BC1" s="2" t="s">
        <v>928</v>
      </c>
      <c r="BD1" s="2" t="s">
        <v>927</v>
      </c>
      <c r="BE1" s="2" t="s">
        <v>926</v>
      </c>
      <c r="BF1" s="2" t="s">
        <v>925</v>
      </c>
      <c r="BG1" s="2" t="s">
        <v>924</v>
      </c>
      <c r="BH1" s="2" t="s">
        <v>923</v>
      </c>
      <c r="BI1" s="2" t="s">
        <v>921</v>
      </c>
      <c r="BJ1" s="2" t="s">
        <v>922</v>
      </c>
      <c r="BK1" s="2" t="s">
        <v>920</v>
      </c>
      <c r="BL1" s="2" t="s">
        <v>919</v>
      </c>
      <c r="BM1" s="2" t="s">
        <v>918</v>
      </c>
      <c r="BN1" s="2" t="s">
        <v>917</v>
      </c>
      <c r="BO1" s="2" t="s">
        <v>916</v>
      </c>
      <c r="BP1" s="2" t="s">
        <v>915</v>
      </c>
      <c r="BQ1" s="2" t="s">
        <v>914</v>
      </c>
      <c r="BR1" s="2" t="s">
        <v>913</v>
      </c>
      <c r="BS1" s="2" t="s">
        <v>912</v>
      </c>
      <c r="BT1" s="2" t="s">
        <v>911</v>
      </c>
      <c r="BU1" s="2" t="s">
        <v>910</v>
      </c>
      <c r="BV1" s="2" t="s">
        <v>909</v>
      </c>
      <c r="BW1" s="2" t="s">
        <v>908</v>
      </c>
      <c r="BX1" s="2" t="s">
        <v>907</v>
      </c>
      <c r="BY1" s="2" t="s">
        <v>905</v>
      </c>
      <c r="BZ1" s="2" t="s">
        <v>906</v>
      </c>
      <c r="CA1" s="2" t="s">
        <v>904</v>
      </c>
      <c r="CB1" s="2" t="s">
        <v>903</v>
      </c>
      <c r="CC1" s="2" t="s">
        <v>902</v>
      </c>
      <c r="CD1" s="2" t="s">
        <v>901</v>
      </c>
      <c r="CE1" s="2" t="s">
        <v>900</v>
      </c>
      <c r="CF1" s="2" t="s">
        <v>899</v>
      </c>
      <c r="CG1" s="2" t="s">
        <v>898</v>
      </c>
      <c r="CH1" s="2" t="s">
        <v>897</v>
      </c>
      <c r="CI1" s="2" t="s">
        <v>896</v>
      </c>
      <c r="CJ1" s="2" t="s">
        <v>895</v>
      </c>
      <c r="CK1" s="2" t="s">
        <v>894</v>
      </c>
      <c r="CL1" s="2" t="s">
        <v>893</v>
      </c>
      <c r="CM1" s="2" t="s">
        <v>892</v>
      </c>
      <c r="CN1" s="2" t="s">
        <v>891</v>
      </c>
      <c r="CO1" s="2" t="s">
        <v>890</v>
      </c>
      <c r="CP1" s="2" t="s">
        <v>889</v>
      </c>
      <c r="CQ1" s="2" t="s">
        <v>887</v>
      </c>
      <c r="CR1" s="2" t="s">
        <v>886</v>
      </c>
      <c r="CS1" s="2" t="s">
        <v>888</v>
      </c>
      <c r="CT1" s="2" t="s">
        <v>885</v>
      </c>
      <c r="CU1" s="2" t="s">
        <v>884</v>
      </c>
      <c r="CV1" s="2" t="s">
        <v>883</v>
      </c>
      <c r="CW1" s="2" t="s">
        <v>882</v>
      </c>
      <c r="CX1" s="2" t="s">
        <v>881</v>
      </c>
      <c r="CY1" s="2" t="s">
        <v>880</v>
      </c>
      <c r="CZ1" s="2" t="s">
        <v>879</v>
      </c>
      <c r="DA1" s="2" t="s">
        <v>877</v>
      </c>
      <c r="DB1" s="2" t="s">
        <v>876</v>
      </c>
      <c r="DC1" s="2" t="s">
        <v>875</v>
      </c>
      <c r="DD1" s="2" t="s">
        <v>878</v>
      </c>
      <c r="DE1" s="2" t="s">
        <v>874</v>
      </c>
      <c r="DF1" s="2" t="s">
        <v>873</v>
      </c>
      <c r="DG1" s="2" t="s">
        <v>872</v>
      </c>
      <c r="DH1" s="2" t="s">
        <v>870</v>
      </c>
      <c r="DI1" s="2" t="s">
        <v>871</v>
      </c>
      <c r="DJ1" s="2" t="s">
        <v>868</v>
      </c>
      <c r="DK1" s="2" t="s">
        <v>867</v>
      </c>
      <c r="DL1" s="2" t="s">
        <v>869</v>
      </c>
      <c r="DM1" s="2" t="s">
        <v>866</v>
      </c>
      <c r="DN1" s="2" t="s">
        <v>865</v>
      </c>
      <c r="DO1" s="2" t="s">
        <v>864</v>
      </c>
      <c r="DP1" s="2" t="s">
        <v>863</v>
      </c>
      <c r="DQ1" s="2" t="s">
        <v>862</v>
      </c>
      <c r="DR1" s="2" t="s">
        <v>861</v>
      </c>
      <c r="DS1" s="2" t="s">
        <v>860</v>
      </c>
      <c r="DT1" s="2" t="s">
        <v>857</v>
      </c>
      <c r="DU1" s="2" t="s">
        <v>859</v>
      </c>
      <c r="DV1" s="2" t="s">
        <v>856</v>
      </c>
      <c r="DW1" s="2" t="s">
        <v>858</v>
      </c>
      <c r="DX1" s="2" t="s">
        <v>855</v>
      </c>
      <c r="DY1" s="2" t="s">
        <v>854</v>
      </c>
      <c r="DZ1" s="2" t="s">
        <v>853</v>
      </c>
      <c r="EA1" s="2" t="s">
        <v>852</v>
      </c>
      <c r="EB1" s="2" t="s">
        <v>851</v>
      </c>
      <c r="EC1" s="2" t="s">
        <v>850</v>
      </c>
      <c r="ED1" s="2" t="s">
        <v>849</v>
      </c>
      <c r="EE1" s="2" t="s">
        <v>848</v>
      </c>
      <c r="EF1" s="2" t="s">
        <v>847</v>
      </c>
      <c r="EG1" s="2" t="s">
        <v>846</v>
      </c>
      <c r="EH1" s="2" t="s">
        <v>845</v>
      </c>
      <c r="EI1" s="2" t="s">
        <v>844</v>
      </c>
    </row>
    <row r="2" spans="1:139" ht="150.75" hidden="1" thickTop="1" x14ac:dyDescent="0.25">
      <c r="A2" s="1">
        <v>1469</v>
      </c>
      <c r="B2" s="1" t="s">
        <v>242</v>
      </c>
      <c r="C2" s="1" t="s">
        <v>461</v>
      </c>
      <c r="D2" s="1" t="s">
        <v>707</v>
      </c>
      <c r="E2" s="1" t="s">
        <v>357</v>
      </c>
      <c r="F2" s="1" t="s">
        <v>682</v>
      </c>
      <c r="G2" s="1" t="s">
        <v>356</v>
      </c>
      <c r="H2" s="1" t="s">
        <v>355</v>
      </c>
      <c r="I2" s="1" t="s">
        <v>681</v>
      </c>
      <c r="J2" s="1" t="s">
        <v>669</v>
      </c>
      <c r="K2" s="1">
        <v>6</v>
      </c>
      <c r="L2" s="1" t="s">
        <v>156</v>
      </c>
      <c r="R2" s="1" t="s">
        <v>156</v>
      </c>
      <c r="S2" s="1" t="s">
        <v>149</v>
      </c>
      <c r="T2" s="1" t="s">
        <v>159</v>
      </c>
      <c r="V2" s="1" t="s">
        <v>159</v>
      </c>
      <c r="Y2" s="1" t="s">
        <v>159</v>
      </c>
      <c r="AB2" s="1" t="s">
        <v>156</v>
      </c>
      <c r="AC2" s="1" t="s">
        <v>799</v>
      </c>
      <c r="AD2" s="1" t="s">
        <v>372</v>
      </c>
      <c r="AE2" s="1" t="s">
        <v>668</v>
      </c>
      <c r="AF2" s="1" t="s">
        <v>668</v>
      </c>
      <c r="AG2" s="1" t="s">
        <v>668</v>
      </c>
      <c r="AH2" s="1" t="s">
        <v>668</v>
      </c>
      <c r="AI2" s="1" t="s">
        <v>668</v>
      </c>
      <c r="AJ2" s="1" t="s">
        <v>668</v>
      </c>
      <c r="AK2" s="1" t="s">
        <v>667</v>
      </c>
      <c r="AL2" s="1" t="s">
        <v>667</v>
      </c>
      <c r="AM2" s="1" t="s">
        <v>665</v>
      </c>
      <c r="AN2" s="1" t="s">
        <v>665</v>
      </c>
      <c r="AO2" s="1" t="s">
        <v>665</v>
      </c>
      <c r="AP2" s="1" t="s">
        <v>665</v>
      </c>
      <c r="AQ2" s="1" t="s">
        <v>159</v>
      </c>
      <c r="BC2" s="1" t="s">
        <v>156</v>
      </c>
      <c r="BD2" s="1" t="s">
        <v>156</v>
      </c>
      <c r="BE2" s="1" t="s">
        <v>176</v>
      </c>
      <c r="BF2" s="1" t="s">
        <v>149</v>
      </c>
      <c r="BG2" s="1" t="s">
        <v>149</v>
      </c>
      <c r="BH2" s="1" t="s">
        <v>149</v>
      </c>
      <c r="BI2" s="1" t="s">
        <v>698</v>
      </c>
      <c r="BJ2" s="1" t="s">
        <v>156</v>
      </c>
      <c r="BK2" s="1" t="s">
        <v>251</v>
      </c>
      <c r="BM2" s="1" t="s">
        <v>695</v>
      </c>
      <c r="BN2" s="1" t="s">
        <v>663</v>
      </c>
      <c r="BO2" s="1" t="s">
        <v>156</v>
      </c>
      <c r="BQ2" s="1">
        <v>3</v>
      </c>
      <c r="BR2" s="1">
        <v>3</v>
      </c>
      <c r="BS2" s="1" t="s">
        <v>696</v>
      </c>
      <c r="BU2" s="1" t="s">
        <v>805</v>
      </c>
      <c r="BW2" s="1" t="s">
        <v>695</v>
      </c>
      <c r="BX2" s="1" t="s">
        <v>663</v>
      </c>
      <c r="BY2" s="1" t="s">
        <v>474</v>
      </c>
      <c r="BZ2" s="1" t="s">
        <v>159</v>
      </c>
      <c r="CD2" s="1" t="s">
        <v>159</v>
      </c>
      <c r="CE2" s="1" t="s">
        <v>179</v>
      </c>
      <c r="CJ2" s="1" t="s">
        <v>180</v>
      </c>
      <c r="CK2" s="1" t="s">
        <v>181</v>
      </c>
      <c r="CL2" s="1" t="s">
        <v>793</v>
      </c>
      <c r="CP2" s="1" t="s">
        <v>183</v>
      </c>
      <c r="CQ2" s="1" t="s">
        <v>184</v>
      </c>
      <c r="CR2" s="1" t="s">
        <v>229</v>
      </c>
      <c r="CS2" s="1" t="s">
        <v>843</v>
      </c>
      <c r="CT2" s="1" t="s">
        <v>187</v>
      </c>
      <c r="CU2" s="1" t="s">
        <v>226</v>
      </c>
      <c r="CV2" s="1" t="s">
        <v>189</v>
      </c>
      <c r="CW2" s="1" t="s">
        <v>190</v>
      </c>
      <c r="CX2" s="1" t="s">
        <v>842</v>
      </c>
      <c r="CY2" s="1" t="s">
        <v>223</v>
      </c>
      <c r="CZ2" s="1" t="s">
        <v>193</v>
      </c>
      <c r="DA2" s="1" t="s">
        <v>194</v>
      </c>
      <c r="DB2" s="1" t="s">
        <v>701</v>
      </c>
      <c r="DD2" s="1" t="s">
        <v>159</v>
      </c>
      <c r="DF2" s="1">
        <v>3397</v>
      </c>
      <c r="DG2" s="1">
        <v>165</v>
      </c>
      <c r="DH2" s="1" t="s">
        <v>196</v>
      </c>
      <c r="DI2" s="1" t="s">
        <v>159</v>
      </c>
      <c r="DM2" s="1" t="s">
        <v>198</v>
      </c>
      <c r="DN2" s="1" t="s">
        <v>199</v>
      </c>
      <c r="DO2" s="1" t="s">
        <v>198</v>
      </c>
      <c r="DP2" s="1" t="s">
        <v>199</v>
      </c>
      <c r="DQ2" s="1" t="s">
        <v>197</v>
      </c>
      <c r="DR2" s="1" t="s">
        <v>197</v>
      </c>
      <c r="DS2" s="1" t="s">
        <v>198</v>
      </c>
      <c r="DT2" s="1" t="s">
        <v>200</v>
      </c>
      <c r="DU2" s="1">
        <v>1991</v>
      </c>
      <c r="DV2" s="1" t="s">
        <v>656</v>
      </c>
      <c r="DW2" s="1" t="s">
        <v>202</v>
      </c>
      <c r="DY2" s="1" t="s">
        <v>159</v>
      </c>
      <c r="EA2" s="1">
        <v>3399</v>
      </c>
      <c r="EB2" s="1" t="s">
        <v>159</v>
      </c>
      <c r="ED2" s="1">
        <v>3300</v>
      </c>
      <c r="EE2" s="1" t="s">
        <v>370</v>
      </c>
      <c r="EF2" s="1" t="s">
        <v>391</v>
      </c>
      <c r="EG2" s="1" t="s">
        <v>391</v>
      </c>
      <c r="EH2" s="1" t="s">
        <v>206</v>
      </c>
      <c r="EI2" s="1" t="s">
        <v>212</v>
      </c>
    </row>
    <row r="3" spans="1:139" ht="75.75" thickTop="1" x14ac:dyDescent="0.25">
      <c r="A3" s="1">
        <v>1469</v>
      </c>
      <c r="B3" s="1" t="s">
        <v>242</v>
      </c>
      <c r="C3" s="1" t="s">
        <v>479</v>
      </c>
      <c r="D3" s="1" t="s">
        <v>707</v>
      </c>
      <c r="E3" s="1" t="s">
        <v>357</v>
      </c>
      <c r="F3" s="1" t="s">
        <v>682</v>
      </c>
      <c r="G3" s="1" t="s">
        <v>254</v>
      </c>
      <c r="H3" s="1" t="s">
        <v>706</v>
      </c>
      <c r="I3" s="1" t="s">
        <v>670</v>
      </c>
      <c r="J3" s="1" t="s">
        <v>669</v>
      </c>
      <c r="K3" s="1">
        <v>7</v>
      </c>
      <c r="L3" s="1" t="s">
        <v>156</v>
      </c>
      <c r="R3" s="1" t="s">
        <v>156</v>
      </c>
      <c r="S3" s="1" t="s">
        <v>149</v>
      </c>
      <c r="T3" s="1" t="s">
        <v>159</v>
      </c>
      <c r="V3" s="1" t="s">
        <v>159</v>
      </c>
      <c r="Y3" s="1" t="s">
        <v>159</v>
      </c>
      <c r="AB3" s="1" t="s">
        <v>156</v>
      </c>
      <c r="AC3" s="1" t="s">
        <v>451</v>
      </c>
      <c r="AD3" s="1" t="s">
        <v>357</v>
      </c>
      <c r="AE3" s="1" t="s">
        <v>668</v>
      </c>
      <c r="AG3" s="1" t="s">
        <v>679</v>
      </c>
      <c r="AH3" s="1" t="s">
        <v>668</v>
      </c>
      <c r="AI3" s="1" t="s">
        <v>668</v>
      </c>
      <c r="AJ3" s="1" t="s">
        <v>668</v>
      </c>
      <c r="AK3" s="1" t="s">
        <v>667</v>
      </c>
      <c r="AL3" s="1" t="s">
        <v>665</v>
      </c>
      <c r="AM3" s="1" t="s">
        <v>665</v>
      </c>
      <c r="AN3" s="1" t="s">
        <v>665</v>
      </c>
      <c r="AO3" s="1" t="s">
        <v>665</v>
      </c>
      <c r="AP3" s="1" t="s">
        <v>665</v>
      </c>
      <c r="AQ3" s="1" t="s">
        <v>159</v>
      </c>
      <c r="BC3" s="1" t="s">
        <v>156</v>
      </c>
      <c r="BD3" s="1" t="s">
        <v>156</v>
      </c>
      <c r="BE3" s="1" t="s">
        <v>176</v>
      </c>
      <c r="BF3" s="1" t="s">
        <v>176</v>
      </c>
      <c r="BG3" s="1" t="s">
        <v>149</v>
      </c>
      <c r="BH3" s="1" t="s">
        <v>149</v>
      </c>
      <c r="BI3" s="1" t="s">
        <v>664</v>
      </c>
      <c r="BJ3" s="1" t="s">
        <v>159</v>
      </c>
      <c r="BO3" s="1" t="s">
        <v>156</v>
      </c>
      <c r="BQ3" s="1">
        <v>2</v>
      </c>
      <c r="BR3" s="1">
        <v>2</v>
      </c>
      <c r="BS3" s="1" t="s">
        <v>696</v>
      </c>
      <c r="BU3" s="1" t="s">
        <v>251</v>
      </c>
      <c r="BW3" s="1" t="s">
        <v>695</v>
      </c>
      <c r="BX3" s="1" t="s">
        <v>663</v>
      </c>
      <c r="BY3" s="1" t="s">
        <v>233</v>
      </c>
      <c r="BZ3" s="1" t="s">
        <v>159</v>
      </c>
      <c r="CD3" s="1" t="s">
        <v>159</v>
      </c>
      <c r="CE3" s="1" t="s">
        <v>179</v>
      </c>
      <c r="CJ3" s="1" t="s">
        <v>180</v>
      </c>
      <c r="CK3" s="1" t="s">
        <v>181</v>
      </c>
      <c r="CL3" s="1" t="s">
        <v>230</v>
      </c>
      <c r="CP3" s="1" t="s">
        <v>183</v>
      </c>
      <c r="CQ3" s="1" t="s">
        <v>675</v>
      </c>
      <c r="CR3" s="1" t="s">
        <v>185</v>
      </c>
      <c r="CS3" s="1" t="s">
        <v>841</v>
      </c>
      <c r="CT3" s="1" t="s">
        <v>187</v>
      </c>
      <c r="CU3" s="1" t="s">
        <v>674</v>
      </c>
      <c r="CV3" s="1" t="s">
        <v>709</v>
      </c>
      <c r="CW3" s="1" t="s">
        <v>225</v>
      </c>
      <c r="CX3" s="1" t="s">
        <v>840</v>
      </c>
      <c r="CY3" s="1" t="s">
        <v>192</v>
      </c>
      <c r="CZ3" s="1" t="s">
        <v>193</v>
      </c>
      <c r="DA3" s="1" t="s">
        <v>658</v>
      </c>
      <c r="DB3" s="1" t="s">
        <v>736</v>
      </c>
      <c r="DD3" s="1" t="s">
        <v>159</v>
      </c>
      <c r="DF3" s="1">
        <v>5111</v>
      </c>
      <c r="DH3" s="1" t="s">
        <v>196</v>
      </c>
      <c r="DI3" s="1" t="s">
        <v>159</v>
      </c>
      <c r="DM3" s="1" t="s">
        <v>198</v>
      </c>
      <c r="DN3" s="1" t="s">
        <v>197</v>
      </c>
      <c r="DO3" s="1" t="s">
        <v>198</v>
      </c>
      <c r="DP3" s="1" t="s">
        <v>199</v>
      </c>
      <c r="DQ3" s="1" t="s">
        <v>197</v>
      </c>
      <c r="DR3" s="1" t="s">
        <v>197</v>
      </c>
      <c r="DS3" s="1" t="s">
        <v>197</v>
      </c>
      <c r="DT3" s="1" t="s">
        <v>200</v>
      </c>
      <c r="DU3" s="1">
        <v>1991</v>
      </c>
      <c r="DV3" s="1" t="s">
        <v>245</v>
      </c>
      <c r="DW3" s="1" t="s">
        <v>202</v>
      </c>
      <c r="DY3" s="1" t="s">
        <v>159</v>
      </c>
      <c r="EB3" s="1" t="s">
        <v>159</v>
      </c>
      <c r="ED3" s="1">
        <v>5111</v>
      </c>
      <c r="EE3" s="1" t="s">
        <v>370</v>
      </c>
      <c r="EF3" s="1" t="s">
        <v>391</v>
      </c>
      <c r="EG3" s="1" t="s">
        <v>391</v>
      </c>
      <c r="EH3" s="1" t="s">
        <v>206</v>
      </c>
      <c r="EI3" s="1" t="s">
        <v>212</v>
      </c>
    </row>
    <row r="4" spans="1:139" ht="75" hidden="1" x14ac:dyDescent="0.25">
      <c r="A4" s="1">
        <v>1469</v>
      </c>
      <c r="B4" s="1" t="s">
        <v>689</v>
      </c>
      <c r="C4" s="1" t="s">
        <v>431</v>
      </c>
      <c r="D4" s="1" t="s">
        <v>672</v>
      </c>
      <c r="E4" s="1" t="s">
        <v>357</v>
      </c>
      <c r="F4" s="1" t="s">
        <v>671</v>
      </c>
      <c r="G4" s="1" t="s">
        <v>254</v>
      </c>
      <c r="H4" s="1" t="s">
        <v>355</v>
      </c>
      <c r="I4" s="1" t="s">
        <v>686</v>
      </c>
      <c r="J4" s="1" t="s">
        <v>717</v>
      </c>
      <c r="K4" s="1">
        <v>8</v>
      </c>
      <c r="L4" s="1" t="s">
        <v>159</v>
      </c>
      <c r="M4" s="1" t="s">
        <v>741</v>
      </c>
      <c r="N4" s="1" t="s">
        <v>721</v>
      </c>
      <c r="P4" s="1" t="s">
        <v>156</v>
      </c>
      <c r="Q4" s="1" t="s">
        <v>730</v>
      </c>
      <c r="R4" s="1" t="s">
        <v>159</v>
      </c>
      <c r="T4" s="1" t="s">
        <v>159</v>
      </c>
      <c r="V4" s="1" t="s">
        <v>159</v>
      </c>
      <c r="Y4" s="1" t="s">
        <v>159</v>
      </c>
      <c r="AB4" s="1" t="s">
        <v>159</v>
      </c>
      <c r="AE4" s="1" t="s">
        <v>668</v>
      </c>
      <c r="AF4" s="1" t="s">
        <v>668</v>
      </c>
      <c r="AG4" s="1" t="s">
        <v>679</v>
      </c>
      <c r="AH4" s="1" t="s">
        <v>679</v>
      </c>
      <c r="AI4" s="1" t="s">
        <v>668</v>
      </c>
      <c r="AJ4" s="1" t="s">
        <v>668</v>
      </c>
      <c r="AK4" s="1" t="s">
        <v>666</v>
      </c>
      <c r="AL4" s="1" t="s">
        <v>699</v>
      </c>
      <c r="AM4" s="1" t="s">
        <v>665</v>
      </c>
      <c r="AO4" s="1" t="s">
        <v>665</v>
      </c>
      <c r="AP4" s="1" t="s">
        <v>665</v>
      </c>
      <c r="AQ4" s="1" t="s">
        <v>159</v>
      </c>
      <c r="BC4" s="1" t="s">
        <v>156</v>
      </c>
      <c r="BD4" s="1" t="s">
        <v>159</v>
      </c>
      <c r="BE4" s="1" t="s">
        <v>149</v>
      </c>
      <c r="BF4" s="1" t="s">
        <v>176</v>
      </c>
      <c r="BG4" s="1" t="s">
        <v>149</v>
      </c>
      <c r="BH4" s="1" t="s">
        <v>149</v>
      </c>
      <c r="BI4" s="1" t="s">
        <v>664</v>
      </c>
      <c r="BJ4" s="1" t="s">
        <v>159</v>
      </c>
      <c r="BO4" s="1" t="s">
        <v>178</v>
      </c>
      <c r="BY4" s="1" t="s">
        <v>474</v>
      </c>
      <c r="BZ4" s="1" t="s">
        <v>159</v>
      </c>
      <c r="CD4" s="1" t="s">
        <v>159</v>
      </c>
      <c r="CE4" s="1" t="s">
        <v>179</v>
      </c>
      <c r="CJ4" s="1" t="s">
        <v>348</v>
      </c>
      <c r="CK4" s="1" t="s">
        <v>181</v>
      </c>
      <c r="CL4" s="1" t="s">
        <v>662</v>
      </c>
      <c r="CP4" s="1" t="s">
        <v>183</v>
      </c>
      <c r="CQ4" s="1" t="s">
        <v>675</v>
      </c>
      <c r="CR4" s="1" t="s">
        <v>229</v>
      </c>
      <c r="CT4" s="1" t="s">
        <v>187</v>
      </c>
      <c r="CU4" s="1" t="s">
        <v>660</v>
      </c>
      <c r="CV4" s="1" t="s">
        <v>177</v>
      </c>
      <c r="CW4" s="1" t="s">
        <v>190</v>
      </c>
      <c r="CY4" s="1" t="s">
        <v>223</v>
      </c>
      <c r="CZ4" s="1" t="s">
        <v>222</v>
      </c>
      <c r="DA4" s="1" t="s">
        <v>692</v>
      </c>
      <c r="DB4" s="1" t="s">
        <v>724</v>
      </c>
      <c r="DD4" s="1" t="s">
        <v>159</v>
      </c>
      <c r="DH4" s="1" t="s">
        <v>691</v>
      </c>
      <c r="DI4" s="1" t="s">
        <v>159</v>
      </c>
      <c r="DM4" s="1" t="s">
        <v>198</v>
      </c>
      <c r="DN4" s="1" t="s">
        <v>198</v>
      </c>
      <c r="DO4" s="1" t="s">
        <v>198</v>
      </c>
      <c r="DP4" s="1" t="s">
        <v>198</v>
      </c>
      <c r="DQ4" s="1" t="s">
        <v>198</v>
      </c>
      <c r="DR4" s="1" t="s">
        <v>198</v>
      </c>
      <c r="DS4" s="1" t="s">
        <v>198</v>
      </c>
      <c r="DT4" s="1" t="s">
        <v>409</v>
      </c>
      <c r="DU4" s="1">
        <v>1993</v>
      </c>
      <c r="DV4" s="1" t="s">
        <v>656</v>
      </c>
      <c r="DW4" s="1" t="s">
        <v>202</v>
      </c>
      <c r="DY4" s="1" t="s">
        <v>159</v>
      </c>
      <c r="EB4" s="1" t="s">
        <v>159</v>
      </c>
      <c r="EE4" s="1" t="s">
        <v>370</v>
      </c>
      <c r="EF4" s="1" t="s">
        <v>391</v>
      </c>
      <c r="EG4" s="1" t="s">
        <v>408</v>
      </c>
      <c r="EH4" s="1" t="s">
        <v>206</v>
      </c>
      <c r="EI4" s="1" t="s">
        <v>212</v>
      </c>
    </row>
    <row r="5" spans="1:139" ht="120" x14ac:dyDescent="0.25">
      <c r="A5" s="1">
        <v>1469</v>
      </c>
      <c r="B5" s="1" t="s">
        <v>689</v>
      </c>
      <c r="C5" s="1" t="s">
        <v>559</v>
      </c>
      <c r="D5" s="1" t="s">
        <v>713</v>
      </c>
      <c r="E5" s="1" t="s">
        <v>357</v>
      </c>
      <c r="F5" s="1" t="s">
        <v>671</v>
      </c>
      <c r="G5" s="1" t="s">
        <v>254</v>
      </c>
      <c r="H5" s="1" t="s">
        <v>355</v>
      </c>
      <c r="I5" s="1" t="s">
        <v>681</v>
      </c>
      <c r="J5" s="1" t="s">
        <v>735</v>
      </c>
      <c r="K5" s="1">
        <v>8</v>
      </c>
      <c r="L5" s="1" t="s">
        <v>156</v>
      </c>
      <c r="R5" s="1" t="s">
        <v>159</v>
      </c>
      <c r="T5" s="1" t="s">
        <v>159</v>
      </c>
      <c r="V5" s="1" t="s">
        <v>159</v>
      </c>
      <c r="Y5" s="1" t="s">
        <v>159</v>
      </c>
      <c r="AB5" s="1" t="s">
        <v>156</v>
      </c>
      <c r="AC5" s="1" t="s">
        <v>839</v>
      </c>
      <c r="AD5" s="1" t="s">
        <v>372</v>
      </c>
      <c r="AE5" s="1" t="s">
        <v>668</v>
      </c>
      <c r="AF5" s="1" t="s">
        <v>668</v>
      </c>
      <c r="AG5" s="1" t="s">
        <v>165</v>
      </c>
      <c r="AH5" s="1" t="s">
        <v>668</v>
      </c>
      <c r="AI5" s="1" t="s">
        <v>668</v>
      </c>
      <c r="AJ5" s="1" t="s">
        <v>668</v>
      </c>
      <c r="AK5" s="1" t="s">
        <v>678</v>
      </c>
      <c r="AL5" s="1" t="s">
        <v>666</v>
      </c>
      <c r="AM5" s="1" t="s">
        <v>699</v>
      </c>
      <c r="AN5" s="1" t="s">
        <v>665</v>
      </c>
      <c r="AO5" s="1" t="s">
        <v>665</v>
      </c>
      <c r="AP5" s="1" t="s">
        <v>665</v>
      </c>
      <c r="AQ5" s="1" t="s">
        <v>159</v>
      </c>
      <c r="BC5" s="1" t="s">
        <v>156</v>
      </c>
      <c r="BD5" s="1" t="s">
        <v>159</v>
      </c>
      <c r="BE5" s="1" t="s">
        <v>149</v>
      </c>
      <c r="BF5" s="1" t="s">
        <v>176</v>
      </c>
      <c r="BG5" s="1" t="s">
        <v>149</v>
      </c>
      <c r="BH5" s="1" t="s">
        <v>149</v>
      </c>
      <c r="BI5" s="1" t="s">
        <v>664</v>
      </c>
      <c r="BJ5" s="1" t="s">
        <v>159</v>
      </c>
      <c r="BO5" s="1" t="s">
        <v>719</v>
      </c>
      <c r="BY5" s="1" t="s">
        <v>752</v>
      </c>
      <c r="BZ5" s="1" t="s">
        <v>156</v>
      </c>
      <c r="CA5" s="1">
        <v>1</v>
      </c>
      <c r="CB5" s="1">
        <v>2</v>
      </c>
      <c r="CC5" s="1" t="s">
        <v>159</v>
      </c>
      <c r="CD5" s="1" t="s">
        <v>159</v>
      </c>
      <c r="CE5" s="1" t="s">
        <v>179</v>
      </c>
      <c r="CJ5" s="1" t="s">
        <v>180</v>
      </c>
      <c r="CK5" s="1" t="s">
        <v>181</v>
      </c>
      <c r="CL5" s="1" t="s">
        <v>662</v>
      </c>
      <c r="CP5" s="1" t="s">
        <v>183</v>
      </c>
      <c r="CQ5" s="1" t="s">
        <v>184</v>
      </c>
      <c r="CR5" s="1" t="s">
        <v>185</v>
      </c>
      <c r="CS5" s="1" t="s">
        <v>838</v>
      </c>
      <c r="CT5" s="1" t="s">
        <v>187</v>
      </c>
      <c r="CU5" s="1" t="s">
        <v>249</v>
      </c>
      <c r="CV5" s="1" t="s">
        <v>437</v>
      </c>
      <c r="CW5" s="1" t="s">
        <v>225</v>
      </c>
      <c r="CX5" s="1" t="s">
        <v>837</v>
      </c>
      <c r="CY5" s="1" t="s">
        <v>192</v>
      </c>
      <c r="CZ5" s="1" t="s">
        <v>193</v>
      </c>
      <c r="DA5" s="1" t="s">
        <v>692</v>
      </c>
      <c r="DB5" s="1" t="s">
        <v>736</v>
      </c>
      <c r="DD5" s="1" t="s">
        <v>159</v>
      </c>
      <c r="DF5" s="1">
        <v>3300</v>
      </c>
      <c r="DG5" s="1">
        <v>61</v>
      </c>
      <c r="DH5" s="1" t="s">
        <v>836</v>
      </c>
      <c r="DI5" s="1" t="s">
        <v>156</v>
      </c>
      <c r="DJ5" s="1" t="s">
        <v>437</v>
      </c>
      <c r="DK5" s="1" t="s">
        <v>225</v>
      </c>
      <c r="DL5" s="1">
        <v>61</v>
      </c>
      <c r="DM5" s="1" t="s">
        <v>197</v>
      </c>
      <c r="DN5" s="1" t="s">
        <v>246</v>
      </c>
      <c r="DO5" s="1" t="s">
        <v>198</v>
      </c>
      <c r="DP5" s="1" t="s">
        <v>246</v>
      </c>
      <c r="DQ5" s="1" t="s">
        <v>197</v>
      </c>
      <c r="DR5" s="1" t="s">
        <v>198</v>
      </c>
      <c r="DS5" s="1" t="s">
        <v>197</v>
      </c>
      <c r="DT5" s="1" t="s">
        <v>200</v>
      </c>
      <c r="DU5" s="1">
        <v>1992</v>
      </c>
      <c r="DV5" s="1" t="s">
        <v>656</v>
      </c>
      <c r="DW5" s="1" t="s">
        <v>202</v>
      </c>
      <c r="DY5" s="1" t="s">
        <v>159</v>
      </c>
      <c r="EA5" s="1">
        <v>2314</v>
      </c>
      <c r="EB5" s="1" t="s">
        <v>159</v>
      </c>
      <c r="ED5" s="1">
        <v>3300</v>
      </c>
      <c r="EE5" s="1" t="s">
        <v>553</v>
      </c>
      <c r="EF5" s="1" t="s">
        <v>205</v>
      </c>
      <c r="EG5" s="1" t="s">
        <v>205</v>
      </c>
      <c r="EH5" s="1" t="s">
        <v>206</v>
      </c>
      <c r="EI5" s="1" t="s">
        <v>212</v>
      </c>
    </row>
    <row r="6" spans="1:139" ht="60" hidden="1" x14ac:dyDescent="0.25">
      <c r="A6" s="1">
        <v>1469</v>
      </c>
      <c r="B6" s="1" t="s">
        <v>242</v>
      </c>
      <c r="C6" s="1" t="s">
        <v>457</v>
      </c>
      <c r="D6" s="1" t="s">
        <v>779</v>
      </c>
      <c r="E6" s="1" t="s">
        <v>357</v>
      </c>
      <c r="F6" s="1" t="s">
        <v>671</v>
      </c>
      <c r="G6" s="1" t="s">
        <v>367</v>
      </c>
      <c r="H6" s="1" t="s">
        <v>706</v>
      </c>
      <c r="I6" s="1" t="s">
        <v>670</v>
      </c>
      <c r="J6" s="1" t="s">
        <v>669</v>
      </c>
      <c r="K6" s="1">
        <v>12</v>
      </c>
      <c r="L6" s="1" t="s">
        <v>156</v>
      </c>
      <c r="R6" s="1" t="s">
        <v>159</v>
      </c>
      <c r="T6" s="1" t="s">
        <v>159</v>
      </c>
      <c r="Y6" s="1" t="s">
        <v>159</v>
      </c>
      <c r="AB6" s="1" t="s">
        <v>156</v>
      </c>
      <c r="AC6" s="1" t="s">
        <v>835</v>
      </c>
      <c r="AD6" s="1" t="s">
        <v>372</v>
      </c>
      <c r="AE6" s="1" t="s">
        <v>668</v>
      </c>
      <c r="AF6" s="1" t="s">
        <v>668</v>
      </c>
      <c r="AG6" s="1" t="s">
        <v>165</v>
      </c>
      <c r="AI6" s="1" t="s">
        <v>679</v>
      </c>
      <c r="AJ6" s="1" t="s">
        <v>679</v>
      </c>
      <c r="AK6" s="1" t="s">
        <v>666</v>
      </c>
      <c r="AL6" s="1" t="s">
        <v>699</v>
      </c>
      <c r="AM6" s="1" t="s">
        <v>699</v>
      </c>
      <c r="AN6" s="1" t="s">
        <v>665</v>
      </c>
      <c r="AO6" s="1" t="s">
        <v>665</v>
      </c>
      <c r="AP6" s="1" t="s">
        <v>699</v>
      </c>
      <c r="AQ6" s="1" t="s">
        <v>159</v>
      </c>
      <c r="BC6" s="1" t="s">
        <v>159</v>
      </c>
      <c r="BE6" s="1" t="s">
        <v>176</v>
      </c>
      <c r="BF6" s="1" t="s">
        <v>176</v>
      </c>
      <c r="BG6" s="1" t="s">
        <v>149</v>
      </c>
      <c r="BH6" s="1" t="s">
        <v>149</v>
      </c>
      <c r="BI6" s="1" t="s">
        <v>698</v>
      </c>
      <c r="BJ6" s="1" t="s">
        <v>156</v>
      </c>
      <c r="BK6" s="1" t="s">
        <v>747</v>
      </c>
      <c r="BM6" s="1" t="s">
        <v>177</v>
      </c>
      <c r="BN6" s="1" t="s">
        <v>663</v>
      </c>
      <c r="BO6" s="1" t="s">
        <v>156</v>
      </c>
      <c r="BQ6" s="1">
        <v>5</v>
      </c>
      <c r="BR6" s="1">
        <v>5</v>
      </c>
      <c r="BS6" s="1" t="s">
        <v>252</v>
      </c>
      <c r="BT6" s="1">
        <v>1</v>
      </c>
    </row>
    <row r="7" spans="1:139" ht="45" hidden="1" x14ac:dyDescent="0.25">
      <c r="A7" s="1">
        <v>1469</v>
      </c>
      <c r="B7" s="1" t="s">
        <v>689</v>
      </c>
      <c r="C7" s="1" t="s">
        <v>368</v>
      </c>
      <c r="D7" s="1" t="s">
        <v>713</v>
      </c>
      <c r="E7" s="1" t="s">
        <v>357</v>
      </c>
      <c r="F7" s="1" t="s">
        <v>671</v>
      </c>
      <c r="G7" s="1" t="s">
        <v>356</v>
      </c>
      <c r="H7" s="1" t="s">
        <v>355</v>
      </c>
      <c r="I7" s="1" t="s">
        <v>670</v>
      </c>
      <c r="J7" s="1" t="s">
        <v>685</v>
      </c>
      <c r="K7" s="1">
        <v>6</v>
      </c>
      <c r="L7" s="1" t="s">
        <v>159</v>
      </c>
    </row>
    <row r="8" spans="1:139" ht="45" hidden="1" x14ac:dyDescent="0.25">
      <c r="A8" s="1">
        <v>1469</v>
      </c>
      <c r="B8" s="1" t="s">
        <v>242</v>
      </c>
      <c r="C8" s="1" t="s">
        <v>457</v>
      </c>
      <c r="D8" s="1" t="s">
        <v>779</v>
      </c>
      <c r="E8" s="1" t="s">
        <v>357</v>
      </c>
      <c r="F8" s="1" t="s">
        <v>671</v>
      </c>
      <c r="G8" s="1" t="s">
        <v>367</v>
      </c>
      <c r="H8" s="1" t="s">
        <v>706</v>
      </c>
      <c r="I8" s="1" t="s">
        <v>670</v>
      </c>
      <c r="J8" s="1" t="s">
        <v>669</v>
      </c>
      <c r="K8" s="1">
        <v>12</v>
      </c>
      <c r="L8" s="1" t="s">
        <v>156</v>
      </c>
      <c r="R8" s="1" t="s">
        <v>159</v>
      </c>
      <c r="T8" s="1" t="s">
        <v>159</v>
      </c>
      <c r="V8" s="1" t="s">
        <v>156</v>
      </c>
      <c r="W8" s="1" t="s">
        <v>436</v>
      </c>
      <c r="X8" s="1" t="s">
        <v>372</v>
      </c>
    </row>
    <row r="9" spans="1:139" ht="45" hidden="1" x14ac:dyDescent="0.25">
      <c r="A9" s="1">
        <v>1469</v>
      </c>
      <c r="B9" s="1" t="s">
        <v>673</v>
      </c>
      <c r="C9" s="1" t="s">
        <v>529</v>
      </c>
      <c r="D9" s="1" t="s">
        <v>779</v>
      </c>
      <c r="E9" s="1" t="s">
        <v>357</v>
      </c>
      <c r="F9" s="1" t="s">
        <v>687</v>
      </c>
      <c r="G9" s="1" t="s">
        <v>254</v>
      </c>
      <c r="H9" s="1" t="s">
        <v>355</v>
      </c>
      <c r="I9" s="1" t="s">
        <v>670</v>
      </c>
      <c r="J9" s="1" t="s">
        <v>669</v>
      </c>
      <c r="K9" s="1">
        <v>8</v>
      </c>
      <c r="L9" s="1" t="s">
        <v>156</v>
      </c>
      <c r="R9" s="1" t="s">
        <v>156</v>
      </c>
      <c r="S9" s="1" t="s">
        <v>149</v>
      </c>
      <c r="T9" s="1" t="s">
        <v>159</v>
      </c>
      <c r="V9" s="1" t="s">
        <v>159</v>
      </c>
      <c r="Y9" s="1" t="s">
        <v>156</v>
      </c>
    </row>
    <row r="10" spans="1:139" ht="45" hidden="1" x14ac:dyDescent="0.25">
      <c r="A10" s="1">
        <v>1469</v>
      </c>
      <c r="B10" s="1" t="s">
        <v>689</v>
      </c>
      <c r="C10" s="1" t="s">
        <v>368</v>
      </c>
      <c r="D10" s="1" t="s">
        <v>713</v>
      </c>
      <c r="E10" s="1" t="s">
        <v>357</v>
      </c>
      <c r="F10" s="1" t="s">
        <v>682</v>
      </c>
      <c r="G10" s="1" t="s">
        <v>356</v>
      </c>
      <c r="H10" s="1" t="s">
        <v>355</v>
      </c>
      <c r="I10" s="1" t="s">
        <v>670</v>
      </c>
      <c r="J10" s="1" t="s">
        <v>685</v>
      </c>
      <c r="K10" s="1">
        <v>6</v>
      </c>
      <c r="L10" s="1" t="s">
        <v>156</v>
      </c>
      <c r="R10" s="1" t="s">
        <v>156</v>
      </c>
      <c r="S10" s="1" t="s">
        <v>149</v>
      </c>
      <c r="T10" s="1" t="s">
        <v>159</v>
      </c>
      <c r="V10" s="1" t="s">
        <v>159</v>
      </c>
      <c r="Y10" s="1" t="s">
        <v>156</v>
      </c>
      <c r="Z10" s="1" t="s">
        <v>537</v>
      </c>
      <c r="AA10" s="1" t="s">
        <v>372</v>
      </c>
      <c r="AB10" s="1" t="s">
        <v>159</v>
      </c>
      <c r="AE10" s="1" t="s">
        <v>668</v>
      </c>
      <c r="AF10" s="1" t="s">
        <v>668</v>
      </c>
      <c r="AG10" s="1" t="s">
        <v>668</v>
      </c>
      <c r="AH10" s="1" t="s">
        <v>668</v>
      </c>
      <c r="AI10" s="1" t="s">
        <v>668</v>
      </c>
      <c r="AJ10" s="1" t="s">
        <v>668</v>
      </c>
      <c r="AK10" s="1" t="s">
        <v>666</v>
      </c>
      <c r="AL10" s="1" t="s">
        <v>665</v>
      </c>
      <c r="AM10" s="1" t="s">
        <v>665</v>
      </c>
      <c r="AN10" s="1" t="s">
        <v>665</v>
      </c>
      <c r="AO10" s="1" t="s">
        <v>665</v>
      </c>
      <c r="AP10" s="1" t="s">
        <v>665</v>
      </c>
      <c r="AQ10" s="1" t="s">
        <v>159</v>
      </c>
      <c r="BC10" s="1" t="s">
        <v>156</v>
      </c>
      <c r="BD10" s="1" t="s">
        <v>156</v>
      </c>
      <c r="BE10" s="1" t="s">
        <v>149</v>
      </c>
      <c r="BF10" s="1" t="s">
        <v>176</v>
      </c>
      <c r="BG10" s="1" t="s">
        <v>149</v>
      </c>
      <c r="BH10" s="1" t="s">
        <v>149</v>
      </c>
      <c r="BI10" s="1" t="s">
        <v>698</v>
      </c>
      <c r="BJ10" s="1" t="s">
        <v>156</v>
      </c>
      <c r="BK10" s="1" t="s">
        <v>762</v>
      </c>
      <c r="BM10" s="1" t="s">
        <v>728</v>
      </c>
      <c r="BN10" s="1" t="s">
        <v>663</v>
      </c>
      <c r="BO10" s="1" t="s">
        <v>178</v>
      </c>
      <c r="BY10" s="1" t="s">
        <v>253</v>
      </c>
      <c r="BZ10" s="1" t="s">
        <v>159</v>
      </c>
      <c r="CD10" s="1" t="s">
        <v>159</v>
      </c>
      <c r="CE10" s="1" t="s">
        <v>179</v>
      </c>
      <c r="CJ10" s="1" t="s">
        <v>180</v>
      </c>
      <c r="CK10" s="1" t="s">
        <v>181</v>
      </c>
      <c r="CL10" s="1" t="s">
        <v>662</v>
      </c>
      <c r="CP10" s="1" t="s">
        <v>183</v>
      </c>
      <c r="CQ10" s="1" t="s">
        <v>184</v>
      </c>
      <c r="CR10" s="1" t="s">
        <v>229</v>
      </c>
      <c r="CS10" s="1" t="s">
        <v>834</v>
      </c>
      <c r="CT10" s="1" t="s">
        <v>187</v>
      </c>
      <c r="CU10" s="1" t="s">
        <v>249</v>
      </c>
      <c r="CV10" s="1" t="s">
        <v>709</v>
      </c>
      <c r="CW10" s="1" t="s">
        <v>190</v>
      </c>
      <c r="CX10" s="1" t="s">
        <v>833</v>
      </c>
      <c r="CY10" s="1" t="s">
        <v>223</v>
      </c>
      <c r="CZ10" s="1" t="s">
        <v>193</v>
      </c>
      <c r="DA10" s="1" t="s">
        <v>194</v>
      </c>
      <c r="DB10" s="1" t="s">
        <v>743</v>
      </c>
      <c r="DD10" s="1" t="s">
        <v>159</v>
      </c>
      <c r="DF10" s="1">
        <v>1138</v>
      </c>
      <c r="DG10" s="1">
        <v>230</v>
      </c>
      <c r="DH10" s="1" t="s">
        <v>196</v>
      </c>
      <c r="DI10" s="1" t="s">
        <v>159</v>
      </c>
      <c r="DM10" s="1" t="s">
        <v>199</v>
      </c>
      <c r="DN10" s="1" t="s">
        <v>198</v>
      </c>
      <c r="DO10" s="1" t="s">
        <v>198</v>
      </c>
      <c r="DP10" s="1" t="s">
        <v>197</v>
      </c>
      <c r="DQ10" s="1" t="s">
        <v>198</v>
      </c>
      <c r="DR10" s="1" t="s">
        <v>197</v>
      </c>
      <c r="DS10" s="1" t="s">
        <v>198</v>
      </c>
      <c r="DT10" s="1" t="s">
        <v>200</v>
      </c>
      <c r="DU10" s="1">
        <v>1990</v>
      </c>
      <c r="DV10" s="1" t="s">
        <v>245</v>
      </c>
      <c r="DW10" s="1" t="s">
        <v>202</v>
      </c>
      <c r="DY10" s="1" t="s">
        <v>159</v>
      </c>
      <c r="EA10" s="1">
        <v>1135</v>
      </c>
      <c r="EB10" s="1" t="s">
        <v>159</v>
      </c>
      <c r="ED10" s="1">
        <v>1135</v>
      </c>
      <c r="EE10" s="1" t="s">
        <v>203</v>
      </c>
      <c r="EF10" s="1" t="s">
        <v>408</v>
      </c>
      <c r="EG10" s="1" t="s">
        <v>391</v>
      </c>
      <c r="EH10" s="1" t="s">
        <v>213</v>
      </c>
      <c r="EI10" s="1" t="s">
        <v>212</v>
      </c>
    </row>
    <row r="11" spans="1:139" ht="45" hidden="1" x14ac:dyDescent="0.25">
      <c r="A11" s="1">
        <v>1469</v>
      </c>
      <c r="B11" s="1" t="s">
        <v>684</v>
      </c>
      <c r="C11" s="1" t="s">
        <v>492</v>
      </c>
      <c r="D11" s="1" t="s">
        <v>683</v>
      </c>
      <c r="E11" s="1" t="s">
        <v>357</v>
      </c>
      <c r="F11" s="1" t="s">
        <v>682</v>
      </c>
      <c r="G11" s="1" t="s">
        <v>356</v>
      </c>
      <c r="H11" s="1" t="s">
        <v>706</v>
      </c>
      <c r="I11" s="1" t="s">
        <v>681</v>
      </c>
      <c r="J11" s="1" t="s">
        <v>735</v>
      </c>
      <c r="K11" s="1">
        <v>6</v>
      </c>
      <c r="L11" s="1" t="s">
        <v>156</v>
      </c>
      <c r="R11" s="1" t="s">
        <v>156</v>
      </c>
      <c r="S11" s="1" t="s">
        <v>149</v>
      </c>
      <c r="T11" s="1" t="s">
        <v>156</v>
      </c>
      <c r="U11" s="1" t="s">
        <v>406</v>
      </c>
      <c r="V11" s="1" t="s">
        <v>159</v>
      </c>
      <c r="Y11" s="1" t="s">
        <v>159</v>
      </c>
      <c r="AB11" s="1" t="s">
        <v>156</v>
      </c>
      <c r="AC11" s="1" t="s">
        <v>832</v>
      </c>
      <c r="AD11" s="1" t="s">
        <v>372</v>
      </c>
      <c r="AE11" s="1" t="s">
        <v>668</v>
      </c>
      <c r="AF11" s="1" t="s">
        <v>668</v>
      </c>
      <c r="AG11" s="1" t="s">
        <v>668</v>
      </c>
      <c r="AH11" s="1" t="s">
        <v>668</v>
      </c>
      <c r="AI11" s="1" t="s">
        <v>668</v>
      </c>
      <c r="AJ11" s="1" t="s">
        <v>668</v>
      </c>
      <c r="AK11" s="1" t="s">
        <v>699</v>
      </c>
      <c r="AL11" s="1" t="s">
        <v>667</v>
      </c>
      <c r="AM11" s="1" t="s">
        <v>665</v>
      </c>
      <c r="AN11" s="1" t="s">
        <v>665</v>
      </c>
      <c r="AO11" s="1" t="s">
        <v>665</v>
      </c>
      <c r="AP11" s="1" t="s">
        <v>665</v>
      </c>
      <c r="AQ11" s="1" t="s">
        <v>159</v>
      </c>
      <c r="BC11" s="1" t="s">
        <v>159</v>
      </c>
      <c r="BE11" s="1" t="s">
        <v>149</v>
      </c>
      <c r="BF11" s="1" t="s">
        <v>176</v>
      </c>
      <c r="BG11" s="1" t="s">
        <v>149</v>
      </c>
      <c r="BH11" s="1" t="s">
        <v>149</v>
      </c>
      <c r="BI11" s="1" t="s">
        <v>698</v>
      </c>
      <c r="BJ11" s="1" t="s">
        <v>159</v>
      </c>
      <c r="BO11" s="1" t="s">
        <v>156</v>
      </c>
      <c r="BQ11" s="1">
        <v>5</v>
      </c>
      <c r="BR11" s="1">
        <v>1</v>
      </c>
      <c r="BS11" s="1" t="s">
        <v>252</v>
      </c>
      <c r="BT11" s="1">
        <v>8</v>
      </c>
    </row>
    <row r="12" spans="1:139" ht="75" x14ac:dyDescent="0.25">
      <c r="A12" s="1">
        <v>1469</v>
      </c>
      <c r="B12" s="1" t="s">
        <v>689</v>
      </c>
      <c r="C12" s="1" t="s">
        <v>431</v>
      </c>
      <c r="D12" s="1" t="s">
        <v>672</v>
      </c>
      <c r="E12" s="1" t="s">
        <v>357</v>
      </c>
      <c r="F12" s="1" t="s">
        <v>682</v>
      </c>
      <c r="G12" s="1" t="s">
        <v>254</v>
      </c>
      <c r="H12" s="1" t="s">
        <v>355</v>
      </c>
      <c r="I12" s="1" t="s">
        <v>686</v>
      </c>
      <c r="J12" s="1" t="s">
        <v>717</v>
      </c>
      <c r="K12" s="1">
        <v>6</v>
      </c>
      <c r="L12" s="1" t="s">
        <v>156</v>
      </c>
      <c r="R12" s="1" t="s">
        <v>156</v>
      </c>
      <c r="S12" s="1" t="s">
        <v>176</v>
      </c>
      <c r="T12" s="1" t="s">
        <v>159</v>
      </c>
      <c r="V12" s="1" t="s">
        <v>159</v>
      </c>
      <c r="Y12" s="1" t="s">
        <v>156</v>
      </c>
      <c r="Z12" s="1" t="s">
        <v>442</v>
      </c>
      <c r="AA12" s="1" t="s">
        <v>372</v>
      </c>
      <c r="AB12" s="1" t="s">
        <v>159</v>
      </c>
      <c r="AE12" s="1" t="s">
        <v>668</v>
      </c>
      <c r="AF12" s="1" t="s">
        <v>668</v>
      </c>
      <c r="AG12" s="1" t="s">
        <v>668</v>
      </c>
      <c r="AH12" s="1" t="s">
        <v>668</v>
      </c>
      <c r="AI12" s="1" t="s">
        <v>679</v>
      </c>
      <c r="AJ12" s="1" t="s">
        <v>668</v>
      </c>
      <c r="AK12" s="1" t="s">
        <v>667</v>
      </c>
      <c r="AL12" s="1" t="s">
        <v>699</v>
      </c>
      <c r="AM12" s="1" t="s">
        <v>665</v>
      </c>
      <c r="AN12" s="1" t="s">
        <v>665</v>
      </c>
      <c r="AO12" s="1" t="s">
        <v>665</v>
      </c>
      <c r="AP12" s="1" t="s">
        <v>665</v>
      </c>
      <c r="AQ12" s="1" t="s">
        <v>159</v>
      </c>
      <c r="BC12" s="1" t="s">
        <v>156</v>
      </c>
      <c r="BD12" s="1" t="s">
        <v>159</v>
      </c>
      <c r="BE12" s="1" t="s">
        <v>176</v>
      </c>
      <c r="BF12" s="1" t="s">
        <v>176</v>
      </c>
      <c r="BG12" s="1" t="s">
        <v>149</v>
      </c>
      <c r="BH12" s="1" t="s">
        <v>149</v>
      </c>
      <c r="BI12" s="1" t="s">
        <v>698</v>
      </c>
      <c r="BJ12" s="1" t="s">
        <v>159</v>
      </c>
      <c r="BO12" s="1" t="s">
        <v>719</v>
      </c>
      <c r="BY12" s="1" t="s">
        <v>474</v>
      </c>
      <c r="BZ12" s="1" t="s">
        <v>159</v>
      </c>
      <c r="CD12" s="1" t="s">
        <v>159</v>
      </c>
      <c r="CE12" s="1" t="s">
        <v>179</v>
      </c>
      <c r="CJ12" s="1" t="s">
        <v>180</v>
      </c>
      <c r="CK12" s="1" t="s">
        <v>181</v>
      </c>
      <c r="CL12" s="1" t="s">
        <v>662</v>
      </c>
      <c r="CP12" s="1" t="s">
        <v>183</v>
      </c>
      <c r="CQ12" s="1" t="s">
        <v>675</v>
      </c>
      <c r="CR12" s="1" t="s">
        <v>185</v>
      </c>
      <c r="CS12" s="1" t="s">
        <v>831</v>
      </c>
      <c r="CT12" s="1" t="s">
        <v>187</v>
      </c>
      <c r="CU12" s="1" t="s">
        <v>188</v>
      </c>
      <c r="CV12" s="1" t="s">
        <v>189</v>
      </c>
      <c r="CW12" s="1" t="s">
        <v>690</v>
      </c>
      <c r="CX12" s="1" t="s">
        <v>830</v>
      </c>
      <c r="CY12" s="1" t="s">
        <v>192</v>
      </c>
      <c r="CZ12" s="1" t="s">
        <v>193</v>
      </c>
      <c r="DA12" s="1" t="s">
        <v>692</v>
      </c>
      <c r="DB12" s="1" t="s">
        <v>736</v>
      </c>
      <c r="DD12" s="1" t="s">
        <v>159</v>
      </c>
      <c r="DG12" s="1">
        <v>130</v>
      </c>
      <c r="DH12" s="1" t="s">
        <v>196</v>
      </c>
      <c r="DI12" s="1" t="s">
        <v>159</v>
      </c>
      <c r="DM12" s="1" t="s">
        <v>197</v>
      </c>
      <c r="DN12" s="1" t="s">
        <v>197</v>
      </c>
      <c r="DO12" s="1" t="s">
        <v>197</v>
      </c>
      <c r="DP12" s="1" t="s">
        <v>198</v>
      </c>
      <c r="DQ12" s="1" t="s">
        <v>197</v>
      </c>
      <c r="DR12" s="1" t="s">
        <v>197</v>
      </c>
      <c r="DS12" s="1" t="s">
        <v>197</v>
      </c>
      <c r="DT12" s="1" t="s">
        <v>409</v>
      </c>
      <c r="DU12" s="1">
        <v>1992</v>
      </c>
      <c r="DV12" s="1" t="s">
        <v>656</v>
      </c>
      <c r="DW12" s="1" t="s">
        <v>202</v>
      </c>
      <c r="DY12" s="1" t="s">
        <v>159</v>
      </c>
      <c r="EA12" s="1">
        <v>3332</v>
      </c>
      <c r="EB12" s="1" t="s">
        <v>159</v>
      </c>
      <c r="ED12" s="1">
        <v>3332</v>
      </c>
      <c r="EE12" s="1" t="s">
        <v>370</v>
      </c>
      <c r="EF12" s="1" t="s">
        <v>400</v>
      </c>
      <c r="EG12" s="1" t="s">
        <v>391</v>
      </c>
      <c r="EH12" s="1" t="s">
        <v>243</v>
      </c>
      <c r="EI12" s="1" t="s">
        <v>212</v>
      </c>
    </row>
    <row r="13" spans="1:139" ht="60" hidden="1" x14ac:dyDescent="0.25">
      <c r="A13" s="1">
        <v>1469</v>
      </c>
      <c r="B13" s="1" t="s">
        <v>684</v>
      </c>
      <c r="C13" s="1" t="s">
        <v>561</v>
      </c>
      <c r="D13" s="1" t="s">
        <v>683</v>
      </c>
      <c r="E13" s="1" t="s">
        <v>357</v>
      </c>
      <c r="F13" s="1" t="s">
        <v>671</v>
      </c>
      <c r="G13" s="1" t="s">
        <v>254</v>
      </c>
      <c r="H13" s="1" t="s">
        <v>706</v>
      </c>
      <c r="I13" s="1" t="s">
        <v>670</v>
      </c>
      <c r="J13" s="1" t="s">
        <v>669</v>
      </c>
      <c r="K13" s="1">
        <v>7</v>
      </c>
      <c r="L13" s="1" t="s">
        <v>156</v>
      </c>
      <c r="R13" s="1" t="s">
        <v>156</v>
      </c>
      <c r="S13" s="1" t="s">
        <v>149</v>
      </c>
      <c r="T13" s="1" t="s">
        <v>159</v>
      </c>
      <c r="V13" s="1" t="s">
        <v>159</v>
      </c>
      <c r="Y13" s="1" t="s">
        <v>159</v>
      </c>
      <c r="AB13" s="1" t="s">
        <v>156</v>
      </c>
      <c r="AC13" s="1" t="s">
        <v>829</v>
      </c>
      <c r="AD13" s="1" t="s">
        <v>372</v>
      </c>
      <c r="AE13" s="1" t="s">
        <v>668</v>
      </c>
      <c r="AF13" s="1" t="s">
        <v>668</v>
      </c>
      <c r="AG13" s="1" t="s">
        <v>668</v>
      </c>
      <c r="AH13" s="1" t="s">
        <v>165</v>
      </c>
      <c r="AI13" s="1" t="s">
        <v>668</v>
      </c>
      <c r="AJ13" s="1" t="s">
        <v>668</v>
      </c>
      <c r="AK13" s="1" t="s">
        <v>678</v>
      </c>
      <c r="AL13" s="1" t="s">
        <v>678</v>
      </c>
      <c r="AM13" s="1" t="s">
        <v>667</v>
      </c>
      <c r="AN13" s="1" t="s">
        <v>665</v>
      </c>
      <c r="AO13" s="1" t="s">
        <v>665</v>
      </c>
      <c r="AQ13" s="1" t="s">
        <v>159</v>
      </c>
      <c r="BC13" s="1" t="s">
        <v>159</v>
      </c>
      <c r="BE13" s="1" t="s">
        <v>149</v>
      </c>
      <c r="BF13" s="1" t="s">
        <v>149</v>
      </c>
      <c r="BG13" s="1" t="s">
        <v>149</v>
      </c>
      <c r="BH13" s="1" t="s">
        <v>149</v>
      </c>
      <c r="BI13" s="1" t="s">
        <v>664</v>
      </c>
      <c r="BJ13" s="1" t="s">
        <v>159</v>
      </c>
      <c r="BO13" s="1" t="s">
        <v>719</v>
      </c>
      <c r="BY13" s="1" t="s">
        <v>474</v>
      </c>
      <c r="BZ13" s="1" t="s">
        <v>159</v>
      </c>
      <c r="CD13" s="1" t="s">
        <v>159</v>
      </c>
      <c r="CE13" s="1" t="s">
        <v>179</v>
      </c>
      <c r="CJ13" s="1" t="s">
        <v>176</v>
      </c>
      <c r="CK13" s="1" t="s">
        <v>751</v>
      </c>
      <c r="CP13" s="1" t="s">
        <v>718</v>
      </c>
      <c r="DT13" s="1" t="s">
        <v>409</v>
      </c>
      <c r="DU13" s="1">
        <v>1992</v>
      </c>
      <c r="DV13" s="1" t="s">
        <v>656</v>
      </c>
      <c r="DW13" s="1" t="s">
        <v>202</v>
      </c>
      <c r="DY13" s="1" t="s">
        <v>156</v>
      </c>
      <c r="DZ13" s="1" t="s">
        <v>532</v>
      </c>
      <c r="EB13" s="1" t="s">
        <v>159</v>
      </c>
      <c r="ED13" s="1">
        <v>3262</v>
      </c>
      <c r="EE13" s="1" t="s">
        <v>655</v>
      </c>
      <c r="EF13" s="1" t="s">
        <v>204</v>
      </c>
      <c r="EG13" s="1" t="s">
        <v>343</v>
      </c>
      <c r="EH13" s="1" t="s">
        <v>206</v>
      </c>
      <c r="EI13" s="1" t="s">
        <v>426</v>
      </c>
    </row>
    <row r="14" spans="1:139" ht="45" hidden="1" x14ac:dyDescent="0.25">
      <c r="A14" s="1">
        <v>1469</v>
      </c>
      <c r="B14" s="1" t="s">
        <v>242</v>
      </c>
      <c r="C14" s="1" t="s">
        <v>456</v>
      </c>
      <c r="D14" s="1" t="s">
        <v>707</v>
      </c>
      <c r="E14" s="1" t="s">
        <v>357</v>
      </c>
      <c r="F14" s="1" t="s">
        <v>682</v>
      </c>
      <c r="G14" s="1" t="s">
        <v>254</v>
      </c>
      <c r="H14" s="1" t="s">
        <v>764</v>
      </c>
      <c r="I14" s="1" t="s">
        <v>670</v>
      </c>
      <c r="J14" s="1" t="s">
        <v>669</v>
      </c>
      <c r="K14" s="1">
        <v>6</v>
      </c>
      <c r="L14" s="1" t="s">
        <v>159</v>
      </c>
      <c r="M14" s="1" t="s">
        <v>716</v>
      </c>
      <c r="N14" s="1" t="s">
        <v>721</v>
      </c>
      <c r="P14" s="1" t="s">
        <v>731</v>
      </c>
      <c r="Q14" s="1" t="s">
        <v>714</v>
      </c>
      <c r="R14" s="1" t="s">
        <v>156</v>
      </c>
      <c r="S14" s="1" t="s">
        <v>149</v>
      </c>
      <c r="T14" s="1" t="s">
        <v>156</v>
      </c>
      <c r="U14" s="1" t="s">
        <v>406</v>
      </c>
      <c r="V14" s="1" t="s">
        <v>159</v>
      </c>
      <c r="Y14" s="1" t="s">
        <v>159</v>
      </c>
      <c r="AB14" s="1" t="s">
        <v>156</v>
      </c>
      <c r="AC14" s="1" t="s">
        <v>828</v>
      </c>
      <c r="AD14" s="1" t="s">
        <v>357</v>
      </c>
      <c r="AG14" s="1" t="s">
        <v>165</v>
      </c>
      <c r="AI14" s="1" t="s">
        <v>165</v>
      </c>
      <c r="AJ14" s="1" t="s">
        <v>165</v>
      </c>
      <c r="AK14" s="1" t="s">
        <v>678</v>
      </c>
      <c r="AL14" s="1" t="s">
        <v>699</v>
      </c>
      <c r="AM14" s="1" t="s">
        <v>665</v>
      </c>
      <c r="AN14" s="1" t="s">
        <v>665</v>
      </c>
      <c r="AO14" s="1" t="s">
        <v>665</v>
      </c>
      <c r="AP14" s="1" t="s">
        <v>665</v>
      </c>
      <c r="AQ14" s="1" t="s">
        <v>159</v>
      </c>
      <c r="BC14" s="1" t="s">
        <v>156</v>
      </c>
      <c r="BD14" s="1" t="s">
        <v>156</v>
      </c>
      <c r="BE14" s="1" t="s">
        <v>176</v>
      </c>
      <c r="BF14" s="1" t="s">
        <v>149</v>
      </c>
      <c r="BG14" s="1" t="s">
        <v>149</v>
      </c>
      <c r="BH14" s="1" t="s">
        <v>149</v>
      </c>
      <c r="BI14" s="1" t="s">
        <v>664</v>
      </c>
      <c r="BJ14" s="1" t="s">
        <v>159</v>
      </c>
      <c r="BO14" s="1" t="s">
        <v>178</v>
      </c>
      <c r="BY14" s="1" t="s">
        <v>827</v>
      </c>
      <c r="BZ14" s="1" t="s">
        <v>156</v>
      </c>
      <c r="CA14" s="1">
        <v>4</v>
      </c>
      <c r="CB14" s="1">
        <v>6</v>
      </c>
      <c r="CC14" s="1" t="s">
        <v>156</v>
      </c>
      <c r="CD14" s="1" t="s">
        <v>159</v>
      </c>
      <c r="CE14" s="1" t="s">
        <v>179</v>
      </c>
      <c r="CJ14" s="1" t="s">
        <v>180</v>
      </c>
      <c r="CK14" s="1" t="s">
        <v>751</v>
      </c>
      <c r="CP14" s="1" t="s">
        <v>183</v>
      </c>
      <c r="CQ14" s="1" t="s">
        <v>675</v>
      </c>
      <c r="CR14" s="1" t="s">
        <v>229</v>
      </c>
      <c r="CS14" s="1" t="s">
        <v>826</v>
      </c>
      <c r="CT14" s="1" t="s">
        <v>187</v>
      </c>
      <c r="CU14" s="1" t="s">
        <v>249</v>
      </c>
      <c r="CV14" s="1" t="s">
        <v>709</v>
      </c>
      <c r="CW14" s="1" t="s">
        <v>225</v>
      </c>
      <c r="CX14" s="1" t="s">
        <v>825</v>
      </c>
      <c r="CY14" s="1" t="s">
        <v>223</v>
      </c>
      <c r="CZ14" s="1" t="s">
        <v>193</v>
      </c>
      <c r="DA14" s="1" t="s">
        <v>702</v>
      </c>
      <c r="DB14" s="1" t="s">
        <v>824</v>
      </c>
      <c r="DD14" s="1" t="s">
        <v>159</v>
      </c>
      <c r="DF14" s="1">
        <v>3330</v>
      </c>
    </row>
    <row r="15" spans="1:139" ht="90" hidden="1" x14ac:dyDescent="0.25">
      <c r="A15" s="1">
        <v>1469</v>
      </c>
      <c r="B15" s="1" t="s">
        <v>689</v>
      </c>
      <c r="C15" s="1" t="s">
        <v>462</v>
      </c>
      <c r="D15" s="1" t="s">
        <v>823</v>
      </c>
      <c r="E15" s="1" t="s">
        <v>357</v>
      </c>
      <c r="F15" s="1" t="s">
        <v>671</v>
      </c>
      <c r="G15" s="1" t="s">
        <v>356</v>
      </c>
      <c r="H15" s="1" t="s">
        <v>355</v>
      </c>
      <c r="I15" s="1" t="s">
        <v>670</v>
      </c>
      <c r="J15" s="1" t="s">
        <v>669</v>
      </c>
      <c r="K15" s="1">
        <v>6</v>
      </c>
      <c r="L15" s="1" t="s">
        <v>159</v>
      </c>
      <c r="M15" s="1" t="s">
        <v>741</v>
      </c>
      <c r="N15" s="1" t="s">
        <v>721</v>
      </c>
      <c r="P15" s="1" t="s">
        <v>159</v>
      </c>
      <c r="Q15" s="1" t="s">
        <v>714</v>
      </c>
      <c r="R15" s="1" t="s">
        <v>159</v>
      </c>
      <c r="T15" s="1" t="s">
        <v>159</v>
      </c>
      <c r="V15" s="1" t="s">
        <v>159</v>
      </c>
      <c r="Y15" s="1" t="s">
        <v>159</v>
      </c>
      <c r="AB15" s="1" t="s">
        <v>159</v>
      </c>
      <c r="AF15" s="1" t="s">
        <v>668</v>
      </c>
      <c r="AH15" s="1" t="s">
        <v>668</v>
      </c>
      <c r="AI15" s="1" t="s">
        <v>668</v>
      </c>
      <c r="AJ15" s="1" t="s">
        <v>668</v>
      </c>
      <c r="AK15" s="1" t="s">
        <v>699</v>
      </c>
      <c r="AL15" s="1" t="s">
        <v>667</v>
      </c>
      <c r="AQ15" s="1" t="s">
        <v>159</v>
      </c>
      <c r="BC15" s="1" t="s">
        <v>156</v>
      </c>
      <c r="BD15" s="1" t="s">
        <v>159</v>
      </c>
      <c r="BE15" s="1" t="s">
        <v>149</v>
      </c>
      <c r="BI15" s="1" t="s">
        <v>698</v>
      </c>
      <c r="BJ15" s="1" t="s">
        <v>156</v>
      </c>
      <c r="BK15" s="1" t="s">
        <v>739</v>
      </c>
      <c r="BM15" s="1" t="s">
        <v>695</v>
      </c>
      <c r="BN15" s="1" t="s">
        <v>814</v>
      </c>
      <c r="BO15" s="1" t="s">
        <v>178</v>
      </c>
      <c r="BY15" s="1" t="s">
        <v>232</v>
      </c>
      <c r="BZ15" s="1" t="s">
        <v>159</v>
      </c>
      <c r="CD15" s="1" t="s">
        <v>159</v>
      </c>
      <c r="CE15" s="1" t="s">
        <v>179</v>
      </c>
      <c r="CJ15" s="1" t="s">
        <v>176</v>
      </c>
      <c r="CK15" s="1" t="s">
        <v>780</v>
      </c>
      <c r="CP15" s="1" t="s">
        <v>183</v>
      </c>
      <c r="CQ15" s="1" t="s">
        <v>675</v>
      </c>
      <c r="CR15" s="1" t="s">
        <v>229</v>
      </c>
      <c r="CS15" s="1" t="s">
        <v>822</v>
      </c>
      <c r="CT15" s="1" t="s">
        <v>187</v>
      </c>
      <c r="CU15" s="1" t="s">
        <v>226</v>
      </c>
      <c r="CV15" s="1" t="s">
        <v>189</v>
      </c>
      <c r="CW15" s="1" t="s">
        <v>225</v>
      </c>
      <c r="CX15" s="1" t="s">
        <v>821</v>
      </c>
      <c r="CY15" s="1" t="s">
        <v>820</v>
      </c>
      <c r="CZ15" s="1" t="s">
        <v>193</v>
      </c>
      <c r="DA15" s="1" t="s">
        <v>658</v>
      </c>
      <c r="DB15" s="1" t="s">
        <v>809</v>
      </c>
      <c r="DD15" s="1" t="s">
        <v>159</v>
      </c>
      <c r="DF15" s="1">
        <v>5630</v>
      </c>
      <c r="DG15" s="1">
        <v>420</v>
      </c>
      <c r="DH15" s="1" t="s">
        <v>819</v>
      </c>
      <c r="DI15" s="1" t="s">
        <v>159</v>
      </c>
      <c r="DM15" s="1" t="s">
        <v>199</v>
      </c>
      <c r="DN15" s="1" t="s">
        <v>199</v>
      </c>
      <c r="DO15" s="1" t="s">
        <v>198</v>
      </c>
      <c r="DP15" s="1" t="s">
        <v>198</v>
      </c>
      <c r="DQ15" s="1" t="s">
        <v>199</v>
      </c>
      <c r="DR15" s="1" t="s">
        <v>246</v>
      </c>
      <c r="DS15" s="1" t="s">
        <v>199</v>
      </c>
      <c r="DT15" s="1" t="s">
        <v>409</v>
      </c>
      <c r="DU15" s="1">
        <v>1990</v>
      </c>
      <c r="DV15" s="1" t="s">
        <v>245</v>
      </c>
      <c r="DW15" s="1" t="s">
        <v>202</v>
      </c>
      <c r="DY15" s="1" t="s">
        <v>159</v>
      </c>
      <c r="EA15" s="1">
        <v>5900</v>
      </c>
      <c r="EB15" s="1" t="s">
        <v>159</v>
      </c>
      <c r="ED15" s="1">
        <v>5900</v>
      </c>
      <c r="EE15" s="1" t="s">
        <v>401</v>
      </c>
      <c r="EF15" s="1" t="s">
        <v>205</v>
      </c>
      <c r="EG15" s="1" t="s">
        <v>343</v>
      </c>
      <c r="EH15" s="1" t="s">
        <v>243</v>
      </c>
      <c r="EI15" s="1" t="s">
        <v>212</v>
      </c>
    </row>
    <row r="16" spans="1:139" ht="60" hidden="1" x14ac:dyDescent="0.25">
      <c r="A16" s="1">
        <v>1469</v>
      </c>
      <c r="B16" s="1" t="s">
        <v>684</v>
      </c>
      <c r="C16" s="1" t="s">
        <v>399</v>
      </c>
      <c r="D16" s="1" t="s">
        <v>683</v>
      </c>
      <c r="E16" s="1" t="s">
        <v>357</v>
      </c>
      <c r="F16" s="1" t="s">
        <v>671</v>
      </c>
      <c r="G16" s="1" t="s">
        <v>254</v>
      </c>
      <c r="H16" s="1" t="s">
        <v>355</v>
      </c>
      <c r="I16" s="1" t="s">
        <v>670</v>
      </c>
      <c r="J16" s="1" t="s">
        <v>669</v>
      </c>
      <c r="K16" s="1">
        <v>6</v>
      </c>
      <c r="L16" s="1" t="s">
        <v>156</v>
      </c>
      <c r="R16" s="1" t="s">
        <v>156</v>
      </c>
      <c r="S16" s="1" t="s">
        <v>149</v>
      </c>
      <c r="T16" s="1" t="s">
        <v>159</v>
      </c>
      <c r="V16" s="1" t="s">
        <v>159</v>
      </c>
      <c r="Y16" s="1" t="s">
        <v>159</v>
      </c>
      <c r="AB16" s="1" t="s">
        <v>156</v>
      </c>
      <c r="AC16" s="1" t="s">
        <v>818</v>
      </c>
      <c r="AD16" s="1" t="s">
        <v>372</v>
      </c>
      <c r="AE16" s="1" t="s">
        <v>668</v>
      </c>
      <c r="AF16" s="1" t="s">
        <v>668</v>
      </c>
      <c r="AG16" s="1" t="s">
        <v>668</v>
      </c>
      <c r="AH16" s="1" t="s">
        <v>668</v>
      </c>
      <c r="AI16" s="1" t="s">
        <v>668</v>
      </c>
      <c r="AJ16" s="1" t="s">
        <v>668</v>
      </c>
      <c r="AK16" s="1" t="s">
        <v>678</v>
      </c>
      <c r="AL16" s="1" t="s">
        <v>666</v>
      </c>
      <c r="AM16" s="1" t="s">
        <v>665</v>
      </c>
      <c r="AN16" s="1" t="s">
        <v>665</v>
      </c>
      <c r="AO16" s="1" t="s">
        <v>665</v>
      </c>
      <c r="AP16" s="1" t="s">
        <v>665</v>
      </c>
      <c r="AQ16" s="1" t="s">
        <v>159</v>
      </c>
      <c r="BC16" s="1" t="s">
        <v>159</v>
      </c>
      <c r="BE16" s="1" t="s">
        <v>149</v>
      </c>
      <c r="BF16" s="1" t="s">
        <v>176</v>
      </c>
      <c r="BG16" s="1" t="s">
        <v>149</v>
      </c>
      <c r="BH16" s="1" t="s">
        <v>149</v>
      </c>
      <c r="BI16" s="1" t="s">
        <v>664</v>
      </c>
      <c r="BJ16" s="1" t="s">
        <v>159</v>
      </c>
      <c r="BO16" s="1" t="s">
        <v>719</v>
      </c>
      <c r="BY16" s="1" t="s">
        <v>752</v>
      </c>
      <c r="BZ16" s="1" t="s">
        <v>156</v>
      </c>
      <c r="CC16" s="1" t="s">
        <v>159</v>
      </c>
      <c r="CD16" s="1" t="s">
        <v>159</v>
      </c>
      <c r="CE16" s="1" t="s">
        <v>179</v>
      </c>
      <c r="CJ16" s="1" t="s">
        <v>348</v>
      </c>
      <c r="CK16" s="1" t="s">
        <v>751</v>
      </c>
      <c r="CP16" s="1" t="s">
        <v>718</v>
      </c>
      <c r="DT16" s="1" t="s">
        <v>200</v>
      </c>
      <c r="DU16" s="1">
        <v>1995</v>
      </c>
      <c r="DV16" s="1" t="s">
        <v>656</v>
      </c>
      <c r="DW16" s="1" t="s">
        <v>202</v>
      </c>
      <c r="DY16" s="1" t="s">
        <v>159</v>
      </c>
      <c r="EB16" s="1" t="s">
        <v>159</v>
      </c>
      <c r="EE16" s="1" t="s">
        <v>203</v>
      </c>
      <c r="EF16" s="1" t="s">
        <v>391</v>
      </c>
      <c r="EG16" s="1" t="s">
        <v>205</v>
      </c>
      <c r="EH16" s="1" t="s">
        <v>206</v>
      </c>
      <c r="EI16" s="1" t="s">
        <v>212</v>
      </c>
    </row>
    <row r="17" spans="1:139" ht="75" x14ac:dyDescent="0.25">
      <c r="A17" s="1">
        <v>1469</v>
      </c>
      <c r="B17" s="1" t="s">
        <v>689</v>
      </c>
      <c r="C17" s="1" t="s">
        <v>499</v>
      </c>
      <c r="D17" s="1" t="s">
        <v>688</v>
      </c>
      <c r="E17" s="1" t="s">
        <v>394</v>
      </c>
      <c r="F17" s="1" t="s">
        <v>687</v>
      </c>
      <c r="G17" s="1" t="s">
        <v>356</v>
      </c>
      <c r="H17" s="1" t="s">
        <v>706</v>
      </c>
      <c r="I17" s="1" t="s">
        <v>686</v>
      </c>
      <c r="J17" s="1" t="s">
        <v>669</v>
      </c>
      <c r="K17" s="1">
        <v>2</v>
      </c>
      <c r="L17" s="1" t="s">
        <v>156</v>
      </c>
      <c r="R17" s="1" t="s">
        <v>156</v>
      </c>
      <c r="S17" s="1" t="s">
        <v>149</v>
      </c>
      <c r="T17" s="1" t="s">
        <v>159</v>
      </c>
      <c r="V17" s="1" t="s">
        <v>156</v>
      </c>
      <c r="W17" s="1" t="s">
        <v>817</v>
      </c>
      <c r="X17" s="1" t="s">
        <v>372</v>
      </c>
      <c r="Y17" s="1" t="s">
        <v>159</v>
      </c>
      <c r="AB17" s="1" t="s">
        <v>156</v>
      </c>
      <c r="AC17" s="1" t="s">
        <v>816</v>
      </c>
      <c r="AD17" s="1" t="s">
        <v>815</v>
      </c>
      <c r="AE17" s="1" t="s">
        <v>668</v>
      </c>
      <c r="AF17" s="1" t="s">
        <v>668</v>
      </c>
      <c r="AG17" s="1" t="s">
        <v>668</v>
      </c>
      <c r="AH17" s="1" t="s">
        <v>668</v>
      </c>
      <c r="AI17" s="1" t="s">
        <v>668</v>
      </c>
      <c r="AJ17" s="1" t="s">
        <v>668</v>
      </c>
      <c r="AK17" s="1" t="s">
        <v>699</v>
      </c>
      <c r="AL17" s="1" t="s">
        <v>699</v>
      </c>
      <c r="AM17" s="1" t="s">
        <v>665</v>
      </c>
      <c r="AN17" s="1" t="s">
        <v>665</v>
      </c>
      <c r="AO17" s="1" t="s">
        <v>665</v>
      </c>
      <c r="AP17" s="1" t="s">
        <v>665</v>
      </c>
      <c r="AQ17" s="1" t="s">
        <v>159</v>
      </c>
      <c r="BC17" s="1" t="s">
        <v>156</v>
      </c>
      <c r="BD17" s="1" t="s">
        <v>159</v>
      </c>
      <c r="BE17" s="1" t="s">
        <v>176</v>
      </c>
      <c r="BF17" s="1" t="s">
        <v>149</v>
      </c>
      <c r="BG17" s="1" t="s">
        <v>149</v>
      </c>
      <c r="BH17" s="1" t="s">
        <v>149</v>
      </c>
      <c r="BI17" s="1" t="s">
        <v>698</v>
      </c>
      <c r="BJ17" s="1" t="s">
        <v>156</v>
      </c>
      <c r="BK17" s="1" t="s">
        <v>762</v>
      </c>
      <c r="BM17" s="1" t="s">
        <v>695</v>
      </c>
      <c r="BN17" s="1" t="s">
        <v>814</v>
      </c>
      <c r="BO17" s="1" t="s">
        <v>178</v>
      </c>
      <c r="BY17" s="1" t="s">
        <v>253</v>
      </c>
      <c r="BZ17" s="1" t="s">
        <v>159</v>
      </c>
      <c r="CD17" s="1" t="s">
        <v>159</v>
      </c>
      <c r="CE17" s="1" t="s">
        <v>179</v>
      </c>
      <c r="CJ17" s="1" t="s">
        <v>180</v>
      </c>
      <c r="CK17" s="1" t="s">
        <v>181</v>
      </c>
      <c r="CL17" s="1" t="s">
        <v>662</v>
      </c>
      <c r="CP17" s="1" t="s">
        <v>183</v>
      </c>
      <c r="CQ17" s="1" t="s">
        <v>184</v>
      </c>
      <c r="CR17" s="1" t="s">
        <v>185</v>
      </c>
      <c r="CS17" s="1" t="s">
        <v>813</v>
      </c>
      <c r="CT17" s="1" t="s">
        <v>187</v>
      </c>
      <c r="CU17" s="1" t="s">
        <v>660</v>
      </c>
      <c r="CV17" s="1" t="s">
        <v>177</v>
      </c>
      <c r="CW17" s="1" t="s">
        <v>190</v>
      </c>
      <c r="CX17" s="1" t="s">
        <v>769</v>
      </c>
      <c r="CY17" s="1" t="s">
        <v>192</v>
      </c>
      <c r="CZ17" s="1" t="s">
        <v>193</v>
      </c>
      <c r="DA17" s="1" t="s">
        <v>658</v>
      </c>
      <c r="DB17" s="1" t="s">
        <v>736</v>
      </c>
      <c r="DD17" s="1" t="s">
        <v>159</v>
      </c>
    </row>
    <row r="18" spans="1:139" ht="90" hidden="1" x14ac:dyDescent="0.25">
      <c r="A18" s="1">
        <v>1469</v>
      </c>
      <c r="B18" s="1" t="s">
        <v>684</v>
      </c>
      <c r="C18" s="1" t="s">
        <v>569</v>
      </c>
      <c r="D18" s="1" t="s">
        <v>722</v>
      </c>
      <c r="E18" s="1" t="s">
        <v>357</v>
      </c>
      <c r="F18" s="1" t="s">
        <v>671</v>
      </c>
      <c r="G18" s="1" t="s">
        <v>254</v>
      </c>
      <c r="H18" s="1" t="s">
        <v>355</v>
      </c>
      <c r="I18" s="1" t="s">
        <v>670</v>
      </c>
      <c r="J18" s="1" t="s">
        <v>685</v>
      </c>
      <c r="K18" s="1">
        <v>9</v>
      </c>
      <c r="L18" s="1" t="s">
        <v>156</v>
      </c>
      <c r="R18" s="1" t="s">
        <v>156</v>
      </c>
      <c r="S18" s="1" t="s">
        <v>149</v>
      </c>
      <c r="T18" s="1" t="s">
        <v>159</v>
      </c>
      <c r="V18" s="1" t="s">
        <v>159</v>
      </c>
      <c r="Y18" s="1" t="s">
        <v>159</v>
      </c>
      <c r="AB18" s="1" t="s">
        <v>156</v>
      </c>
      <c r="AC18" s="1" t="s">
        <v>812</v>
      </c>
      <c r="AD18" s="1" t="s">
        <v>372</v>
      </c>
      <c r="AI18" s="1" t="s">
        <v>165</v>
      </c>
      <c r="AK18" s="1" t="s">
        <v>667</v>
      </c>
      <c r="AL18" s="1" t="s">
        <v>699</v>
      </c>
      <c r="AM18" s="1" t="s">
        <v>665</v>
      </c>
      <c r="AN18" s="1" t="s">
        <v>665</v>
      </c>
      <c r="AO18" s="1" t="s">
        <v>665</v>
      </c>
      <c r="AP18" s="1" t="s">
        <v>665</v>
      </c>
      <c r="AQ18" s="1" t="s">
        <v>159</v>
      </c>
      <c r="BC18" s="1" t="s">
        <v>159</v>
      </c>
      <c r="BE18" s="1" t="s">
        <v>149</v>
      </c>
      <c r="BF18" s="1" t="s">
        <v>176</v>
      </c>
      <c r="BG18" s="1" t="s">
        <v>149</v>
      </c>
      <c r="BH18" s="1" t="s">
        <v>149</v>
      </c>
      <c r="BI18" s="1" t="s">
        <v>664</v>
      </c>
      <c r="BJ18" s="1" t="s">
        <v>159</v>
      </c>
      <c r="BO18" s="1" t="s">
        <v>156</v>
      </c>
      <c r="BQ18" s="1">
        <v>10</v>
      </c>
      <c r="BR18" s="1">
        <v>2</v>
      </c>
      <c r="BS18" s="1" t="s">
        <v>252</v>
      </c>
      <c r="BT18" s="1">
        <v>3</v>
      </c>
      <c r="BU18" s="1" t="s">
        <v>251</v>
      </c>
      <c r="BW18" s="1" t="s">
        <v>695</v>
      </c>
      <c r="BX18" s="1" t="s">
        <v>777</v>
      </c>
      <c r="BY18" s="1" t="s">
        <v>474</v>
      </c>
      <c r="BZ18" s="1" t="s">
        <v>156</v>
      </c>
      <c r="CA18" s="1">
        <v>2</v>
      </c>
      <c r="CB18" s="1">
        <v>5</v>
      </c>
      <c r="CC18" s="1" t="s">
        <v>156</v>
      </c>
      <c r="CD18" s="1" t="s">
        <v>159</v>
      </c>
      <c r="CE18" s="1" t="s">
        <v>179</v>
      </c>
      <c r="CJ18" s="1" t="s">
        <v>180</v>
      </c>
      <c r="CK18" s="1" t="s">
        <v>181</v>
      </c>
      <c r="CL18" s="1" t="s">
        <v>662</v>
      </c>
      <c r="CP18" s="1" t="s">
        <v>183</v>
      </c>
      <c r="CQ18" s="1" t="s">
        <v>675</v>
      </c>
      <c r="CR18" s="1" t="s">
        <v>710</v>
      </c>
      <c r="CS18" s="1" t="s">
        <v>811</v>
      </c>
      <c r="CT18" s="1" t="s">
        <v>187</v>
      </c>
      <c r="CU18" s="1" t="s">
        <v>249</v>
      </c>
      <c r="CV18" s="1" t="s">
        <v>189</v>
      </c>
      <c r="CW18" s="1" t="s">
        <v>225</v>
      </c>
      <c r="CX18" s="1" t="s">
        <v>810</v>
      </c>
      <c r="CY18" s="1" t="s">
        <v>192</v>
      </c>
      <c r="CZ18" s="1" t="s">
        <v>193</v>
      </c>
      <c r="DA18" s="1" t="s">
        <v>194</v>
      </c>
      <c r="DB18" s="1" t="s">
        <v>809</v>
      </c>
      <c r="DD18" s="1" t="s">
        <v>159</v>
      </c>
      <c r="DF18" s="1">
        <v>3300</v>
      </c>
      <c r="DG18" s="1">
        <v>68</v>
      </c>
      <c r="DH18" s="1" t="s">
        <v>196</v>
      </c>
      <c r="DI18" s="1" t="s">
        <v>159</v>
      </c>
      <c r="DM18" s="1" t="s">
        <v>246</v>
      </c>
      <c r="DN18" s="1" t="s">
        <v>246</v>
      </c>
      <c r="DO18" s="1" t="s">
        <v>246</v>
      </c>
      <c r="DP18" s="1" t="s">
        <v>246</v>
      </c>
      <c r="DQ18" s="1" t="s">
        <v>246</v>
      </c>
      <c r="DR18" s="1" t="s">
        <v>246</v>
      </c>
      <c r="DS18" s="1" t="s">
        <v>246</v>
      </c>
      <c r="DT18" s="1" t="s">
        <v>200</v>
      </c>
      <c r="DU18" s="1">
        <v>1990</v>
      </c>
      <c r="DV18" s="1" t="s">
        <v>245</v>
      </c>
      <c r="DW18" s="1" t="s">
        <v>216</v>
      </c>
      <c r="DX18" s="1">
        <v>1</v>
      </c>
      <c r="DY18" s="1" t="s">
        <v>159</v>
      </c>
      <c r="EA18" s="1">
        <v>6640</v>
      </c>
      <c r="EB18" s="1" t="s">
        <v>159</v>
      </c>
      <c r="ED18" s="1">
        <v>3300</v>
      </c>
      <c r="EE18" s="1" t="s">
        <v>203</v>
      </c>
      <c r="EG18" s="1" t="s">
        <v>205</v>
      </c>
      <c r="EH18" s="1" t="s">
        <v>206</v>
      </c>
      <c r="EI18" s="1" t="s">
        <v>207</v>
      </c>
    </row>
    <row r="19" spans="1:139" ht="60" hidden="1" x14ac:dyDescent="0.25">
      <c r="A19" s="1">
        <v>1469</v>
      </c>
      <c r="B19" s="1" t="s">
        <v>684</v>
      </c>
      <c r="C19" s="1" t="s">
        <v>569</v>
      </c>
      <c r="D19" s="1" t="s">
        <v>808</v>
      </c>
      <c r="E19" s="1" t="s">
        <v>357</v>
      </c>
      <c r="F19" s="1" t="s">
        <v>671</v>
      </c>
      <c r="G19" s="1" t="s">
        <v>254</v>
      </c>
      <c r="H19" s="1" t="s">
        <v>355</v>
      </c>
      <c r="I19" s="1" t="s">
        <v>686</v>
      </c>
      <c r="J19" s="1" t="s">
        <v>685</v>
      </c>
      <c r="K19" s="1">
        <v>7</v>
      </c>
      <c r="L19" s="1" t="s">
        <v>159</v>
      </c>
      <c r="M19" s="1" t="s">
        <v>741</v>
      </c>
      <c r="O19" s="1" t="s">
        <v>807</v>
      </c>
      <c r="P19" s="1" t="s">
        <v>156</v>
      </c>
      <c r="Q19" s="1" t="s">
        <v>714</v>
      </c>
      <c r="R19" s="1" t="s">
        <v>159</v>
      </c>
      <c r="T19" s="1" t="s">
        <v>159</v>
      </c>
      <c r="V19" s="1" t="s">
        <v>159</v>
      </c>
      <c r="Y19" s="1" t="s">
        <v>159</v>
      </c>
      <c r="AB19" s="1" t="s">
        <v>156</v>
      </c>
      <c r="AC19" s="1" t="s">
        <v>806</v>
      </c>
      <c r="AD19" s="1" t="s">
        <v>372</v>
      </c>
      <c r="AE19" s="1" t="s">
        <v>668</v>
      </c>
      <c r="AF19" s="1" t="s">
        <v>668</v>
      </c>
      <c r="AG19" s="1" t="s">
        <v>679</v>
      </c>
      <c r="AH19" s="1" t="s">
        <v>679</v>
      </c>
      <c r="AI19" s="1" t="s">
        <v>679</v>
      </c>
      <c r="AJ19" s="1" t="s">
        <v>668</v>
      </c>
      <c r="AK19" s="1" t="s">
        <v>699</v>
      </c>
      <c r="AL19" s="1" t="s">
        <v>667</v>
      </c>
      <c r="AM19" s="1" t="s">
        <v>665</v>
      </c>
      <c r="AN19" s="1" t="s">
        <v>665</v>
      </c>
      <c r="AO19" s="1" t="s">
        <v>665</v>
      </c>
      <c r="AP19" s="1" t="s">
        <v>665</v>
      </c>
      <c r="AQ19" s="1" t="s">
        <v>159</v>
      </c>
      <c r="BC19" s="1" t="s">
        <v>156</v>
      </c>
      <c r="BD19" s="1" t="s">
        <v>159</v>
      </c>
      <c r="BE19" s="1" t="s">
        <v>176</v>
      </c>
      <c r="BF19" s="1" t="s">
        <v>176</v>
      </c>
      <c r="BG19" s="1" t="s">
        <v>149</v>
      </c>
      <c r="BH19" s="1" t="s">
        <v>149</v>
      </c>
      <c r="BI19" s="1" t="s">
        <v>664</v>
      </c>
      <c r="BJ19" s="1" t="s">
        <v>159</v>
      </c>
      <c r="BO19" s="1" t="s">
        <v>156</v>
      </c>
      <c r="BR19" s="1">
        <v>3</v>
      </c>
      <c r="BS19" s="1" t="s">
        <v>252</v>
      </c>
      <c r="BU19" s="1" t="s">
        <v>805</v>
      </c>
      <c r="BW19" s="1" t="s">
        <v>728</v>
      </c>
      <c r="BX19" s="1" t="s">
        <v>804</v>
      </c>
      <c r="BY19" s="1" t="s">
        <v>803</v>
      </c>
      <c r="BZ19" s="1" t="s">
        <v>156</v>
      </c>
      <c r="CA19" s="1">
        <v>2</v>
      </c>
      <c r="CB19" s="1">
        <v>10</v>
      </c>
      <c r="CC19" s="1" t="s">
        <v>159</v>
      </c>
      <c r="CD19" s="1" t="s">
        <v>159</v>
      </c>
      <c r="CE19" s="1" t="s">
        <v>179</v>
      </c>
      <c r="CJ19" s="1" t="s">
        <v>348</v>
      </c>
      <c r="CK19" s="1" t="s">
        <v>181</v>
      </c>
      <c r="CL19" s="1" t="s">
        <v>230</v>
      </c>
      <c r="CP19" s="1" t="s">
        <v>718</v>
      </c>
      <c r="DT19" s="1" t="s">
        <v>200</v>
      </c>
      <c r="DU19" s="1">
        <v>1993</v>
      </c>
      <c r="DV19" s="1" t="s">
        <v>245</v>
      </c>
      <c r="DW19" s="1" t="s">
        <v>202</v>
      </c>
      <c r="DY19" s="1" t="s">
        <v>159</v>
      </c>
      <c r="EA19" s="1">
        <v>7837</v>
      </c>
      <c r="EB19" s="1" t="s">
        <v>159</v>
      </c>
      <c r="ED19" s="1">
        <v>7837</v>
      </c>
      <c r="EE19" s="1" t="s">
        <v>401</v>
      </c>
      <c r="EF19" s="1" t="s">
        <v>205</v>
      </c>
      <c r="EG19" s="1" t="s">
        <v>400</v>
      </c>
      <c r="EH19" s="1" t="s">
        <v>206</v>
      </c>
      <c r="EI19" s="1" t="s">
        <v>207</v>
      </c>
    </row>
    <row r="20" spans="1:139" ht="60" hidden="1" x14ac:dyDescent="0.25">
      <c r="A20" s="1">
        <v>1469</v>
      </c>
      <c r="B20" s="1" t="s">
        <v>689</v>
      </c>
      <c r="C20" s="1" t="s">
        <v>425</v>
      </c>
      <c r="D20" s="1" t="s">
        <v>688</v>
      </c>
      <c r="E20" s="1" t="s">
        <v>357</v>
      </c>
      <c r="F20" s="1" t="s">
        <v>682</v>
      </c>
      <c r="G20" s="1" t="s">
        <v>254</v>
      </c>
      <c r="H20" s="1" t="s">
        <v>355</v>
      </c>
      <c r="I20" s="1" t="s">
        <v>686</v>
      </c>
      <c r="J20" s="1" t="s">
        <v>685</v>
      </c>
      <c r="K20" s="1">
        <v>8</v>
      </c>
      <c r="L20" s="1" t="s">
        <v>156</v>
      </c>
      <c r="R20" s="1" t="s">
        <v>156</v>
      </c>
      <c r="S20" s="1" t="s">
        <v>149</v>
      </c>
      <c r="T20" s="1" t="s">
        <v>159</v>
      </c>
      <c r="V20" s="1" t="s">
        <v>159</v>
      </c>
      <c r="Y20" s="1" t="s">
        <v>159</v>
      </c>
      <c r="AB20" s="1" t="s">
        <v>156</v>
      </c>
      <c r="AC20" s="1" t="s">
        <v>802</v>
      </c>
      <c r="AD20" s="1" t="s">
        <v>372</v>
      </c>
      <c r="AE20" s="1" t="s">
        <v>668</v>
      </c>
      <c r="AF20" s="1" t="s">
        <v>668</v>
      </c>
      <c r="AG20" s="1" t="s">
        <v>668</v>
      </c>
      <c r="AH20" s="1" t="s">
        <v>668</v>
      </c>
      <c r="AI20" s="1" t="s">
        <v>668</v>
      </c>
      <c r="AJ20" s="1" t="s">
        <v>668</v>
      </c>
      <c r="AK20" s="1" t="s">
        <v>699</v>
      </c>
      <c r="AL20" s="1" t="s">
        <v>666</v>
      </c>
      <c r="AM20" s="1" t="s">
        <v>665</v>
      </c>
      <c r="AN20" s="1" t="s">
        <v>665</v>
      </c>
      <c r="AO20" s="1" t="s">
        <v>665</v>
      </c>
      <c r="AP20" s="1" t="s">
        <v>665</v>
      </c>
      <c r="AQ20" s="1" t="s">
        <v>159</v>
      </c>
      <c r="BC20" s="1" t="s">
        <v>156</v>
      </c>
      <c r="BD20" s="1" t="s">
        <v>159</v>
      </c>
      <c r="BE20" s="1" t="s">
        <v>176</v>
      </c>
      <c r="BF20" s="1" t="s">
        <v>176</v>
      </c>
      <c r="BG20" s="1" t="s">
        <v>149</v>
      </c>
      <c r="BH20" s="1" t="s">
        <v>149</v>
      </c>
      <c r="BI20" s="1" t="s">
        <v>664</v>
      </c>
      <c r="BJ20" s="1" t="s">
        <v>159</v>
      </c>
      <c r="BO20" s="1" t="s">
        <v>719</v>
      </c>
      <c r="BY20" s="1" t="s">
        <v>752</v>
      </c>
      <c r="BZ20" s="1" t="s">
        <v>159</v>
      </c>
      <c r="CD20" s="1" t="s">
        <v>159</v>
      </c>
      <c r="CE20" s="1" t="s">
        <v>179</v>
      </c>
      <c r="CJ20" s="1" t="s">
        <v>180</v>
      </c>
      <c r="CK20" s="1" t="s">
        <v>776</v>
      </c>
      <c r="CO20" s="1" t="s">
        <v>180</v>
      </c>
      <c r="CP20" s="1" t="s">
        <v>718</v>
      </c>
      <c r="DT20" s="1" t="s">
        <v>200</v>
      </c>
      <c r="DU20" s="1">
        <v>1991</v>
      </c>
      <c r="DV20" s="1" t="s">
        <v>201</v>
      </c>
      <c r="DW20" s="1" t="s">
        <v>216</v>
      </c>
      <c r="DX20" s="1">
        <v>1</v>
      </c>
      <c r="DY20" s="1" t="s">
        <v>159</v>
      </c>
      <c r="EA20" s="1">
        <v>2660</v>
      </c>
      <c r="EB20" s="1" t="s">
        <v>159</v>
      </c>
      <c r="ED20" s="1">
        <v>2660</v>
      </c>
      <c r="EE20" s="1" t="s">
        <v>203</v>
      </c>
      <c r="EF20" s="1" t="s">
        <v>205</v>
      </c>
      <c r="EG20" s="1" t="s">
        <v>205</v>
      </c>
      <c r="EH20" s="1" t="s">
        <v>206</v>
      </c>
      <c r="EI20" s="1" t="s">
        <v>207</v>
      </c>
    </row>
    <row r="21" spans="1:139" ht="105" hidden="1" x14ac:dyDescent="0.25">
      <c r="A21" s="1">
        <v>1469</v>
      </c>
      <c r="B21" s="1" t="s">
        <v>242</v>
      </c>
      <c r="C21" s="1" t="s">
        <v>457</v>
      </c>
      <c r="D21" s="1" t="s">
        <v>707</v>
      </c>
      <c r="E21" s="1" t="s">
        <v>357</v>
      </c>
      <c r="F21" s="1" t="s">
        <v>671</v>
      </c>
      <c r="G21" s="1" t="s">
        <v>356</v>
      </c>
      <c r="H21" s="1" t="s">
        <v>706</v>
      </c>
      <c r="I21" s="1" t="s">
        <v>686</v>
      </c>
      <c r="J21" s="1" t="s">
        <v>685</v>
      </c>
      <c r="K21" s="1">
        <v>6</v>
      </c>
      <c r="L21" s="1" t="s">
        <v>159</v>
      </c>
      <c r="M21" s="1" t="s">
        <v>716</v>
      </c>
      <c r="O21" s="1" t="s">
        <v>801</v>
      </c>
      <c r="P21" s="1" t="s">
        <v>731</v>
      </c>
      <c r="Q21" s="1" t="s">
        <v>730</v>
      </c>
      <c r="R21" s="1" t="s">
        <v>159</v>
      </c>
      <c r="T21" s="1" t="s">
        <v>159</v>
      </c>
      <c r="V21" s="1" t="s">
        <v>159</v>
      </c>
      <c r="Y21" s="1" t="s">
        <v>156</v>
      </c>
      <c r="Z21" s="1" t="s">
        <v>800</v>
      </c>
      <c r="AA21" s="1" t="s">
        <v>357</v>
      </c>
      <c r="AB21" s="1" t="s">
        <v>156</v>
      </c>
      <c r="AC21" s="1" t="s">
        <v>799</v>
      </c>
      <c r="AD21" s="1" t="s">
        <v>372</v>
      </c>
      <c r="AG21" s="1" t="s">
        <v>165</v>
      </c>
      <c r="AI21" s="1" t="s">
        <v>679</v>
      </c>
      <c r="AK21" s="1" t="s">
        <v>667</v>
      </c>
      <c r="AL21" s="1" t="s">
        <v>678</v>
      </c>
      <c r="AQ21" s="1" t="s">
        <v>159</v>
      </c>
      <c r="BE21" s="1" t="s">
        <v>176</v>
      </c>
      <c r="BF21" s="1" t="s">
        <v>176</v>
      </c>
      <c r="BG21" s="1" t="s">
        <v>149</v>
      </c>
      <c r="BH21" s="1" t="s">
        <v>149</v>
      </c>
      <c r="BI21" s="1" t="s">
        <v>698</v>
      </c>
      <c r="BJ21" s="1" t="s">
        <v>156</v>
      </c>
      <c r="BK21" s="1" t="s">
        <v>747</v>
      </c>
      <c r="BM21" s="1" t="s">
        <v>695</v>
      </c>
      <c r="BN21" s="1" t="s">
        <v>663</v>
      </c>
      <c r="BO21" s="1" t="s">
        <v>178</v>
      </c>
      <c r="BY21" s="1" t="s">
        <v>474</v>
      </c>
      <c r="BZ21" s="1" t="s">
        <v>159</v>
      </c>
      <c r="CD21" s="1" t="s">
        <v>159</v>
      </c>
      <c r="CE21" s="1" t="s">
        <v>179</v>
      </c>
      <c r="CJ21" s="1" t="s">
        <v>180</v>
      </c>
      <c r="CK21" s="1" t="s">
        <v>181</v>
      </c>
      <c r="CL21" s="1" t="s">
        <v>761</v>
      </c>
      <c r="CP21" s="1" t="s">
        <v>183</v>
      </c>
      <c r="CQ21" s="1" t="s">
        <v>184</v>
      </c>
      <c r="CR21" s="1" t="s">
        <v>229</v>
      </c>
      <c r="CS21" s="1" t="s">
        <v>798</v>
      </c>
      <c r="CT21" s="1" t="s">
        <v>726</v>
      </c>
      <c r="CU21" s="1" t="s">
        <v>660</v>
      </c>
      <c r="CV21" s="1" t="s">
        <v>189</v>
      </c>
      <c r="CW21" s="1" t="s">
        <v>690</v>
      </c>
      <c r="CX21" s="1" t="s">
        <v>797</v>
      </c>
      <c r="CY21" s="1" t="s">
        <v>223</v>
      </c>
      <c r="CZ21" s="1" t="s">
        <v>193</v>
      </c>
      <c r="DA21" s="1" t="s">
        <v>194</v>
      </c>
      <c r="DB21" s="1" t="s">
        <v>766</v>
      </c>
      <c r="DD21" s="1" t="s">
        <v>159</v>
      </c>
      <c r="DF21" s="1">
        <v>3200</v>
      </c>
      <c r="DG21" s="1">
        <v>400</v>
      </c>
      <c r="DH21" s="1" t="s">
        <v>196</v>
      </c>
      <c r="DI21" s="1" t="s">
        <v>159</v>
      </c>
      <c r="DM21" s="1" t="s">
        <v>246</v>
      </c>
      <c r="DN21" s="1" t="s">
        <v>246</v>
      </c>
      <c r="DO21" s="1" t="s">
        <v>246</v>
      </c>
      <c r="DP21" s="1" t="s">
        <v>246</v>
      </c>
      <c r="DQ21" s="1" t="s">
        <v>199</v>
      </c>
      <c r="DR21" s="1" t="s">
        <v>199</v>
      </c>
      <c r="DS21" s="1" t="s">
        <v>199</v>
      </c>
      <c r="DT21" s="1" t="s">
        <v>409</v>
      </c>
      <c r="DU21" s="1">
        <v>1981</v>
      </c>
      <c r="DV21" s="1" t="s">
        <v>245</v>
      </c>
      <c r="DW21" s="1" t="s">
        <v>216</v>
      </c>
      <c r="DX21" s="1">
        <v>1</v>
      </c>
      <c r="DY21" s="1" t="s">
        <v>159</v>
      </c>
      <c r="EA21" s="1">
        <v>3200</v>
      </c>
      <c r="EB21" s="1" t="s">
        <v>159</v>
      </c>
      <c r="ED21" s="1">
        <v>3200</v>
      </c>
      <c r="EE21" s="1" t="s">
        <v>370</v>
      </c>
      <c r="EF21" s="1" t="s">
        <v>400</v>
      </c>
      <c r="EG21" s="1" t="s">
        <v>400</v>
      </c>
      <c r="EH21" s="1" t="s">
        <v>243</v>
      </c>
      <c r="EI21" s="1" t="s">
        <v>207</v>
      </c>
    </row>
    <row r="22" spans="1:139" ht="75" x14ac:dyDescent="0.25">
      <c r="A22" s="1">
        <v>1469</v>
      </c>
      <c r="B22" s="1" t="s">
        <v>684</v>
      </c>
      <c r="C22" s="1" t="s">
        <v>796</v>
      </c>
      <c r="D22" s="1" t="s">
        <v>688</v>
      </c>
      <c r="E22" s="1" t="s">
        <v>394</v>
      </c>
      <c r="F22" s="1" t="s">
        <v>671</v>
      </c>
      <c r="G22" s="1" t="s">
        <v>356</v>
      </c>
      <c r="H22" s="1" t="s">
        <v>355</v>
      </c>
      <c r="I22" s="1" t="s">
        <v>686</v>
      </c>
      <c r="J22" s="1" t="s">
        <v>669</v>
      </c>
      <c r="K22" s="1">
        <v>2</v>
      </c>
      <c r="L22" s="1" t="s">
        <v>156</v>
      </c>
      <c r="R22" s="1" t="s">
        <v>156</v>
      </c>
      <c r="S22" s="1" t="s">
        <v>176</v>
      </c>
      <c r="T22" s="1" t="s">
        <v>159</v>
      </c>
      <c r="V22" s="1" t="s">
        <v>156</v>
      </c>
      <c r="W22" s="1" t="s">
        <v>795</v>
      </c>
      <c r="X22" s="1" t="s">
        <v>496</v>
      </c>
      <c r="Y22" s="1" t="s">
        <v>159</v>
      </c>
      <c r="AB22" s="1" t="s">
        <v>159</v>
      </c>
      <c r="AE22" s="1" t="s">
        <v>668</v>
      </c>
      <c r="AF22" s="1" t="s">
        <v>668</v>
      </c>
      <c r="AG22" s="1" t="s">
        <v>668</v>
      </c>
      <c r="AH22" s="1" t="s">
        <v>668</v>
      </c>
      <c r="AI22" s="1" t="s">
        <v>668</v>
      </c>
      <c r="AJ22" s="1" t="s">
        <v>668</v>
      </c>
      <c r="AK22" s="1" t="s">
        <v>666</v>
      </c>
      <c r="AL22" s="1" t="s">
        <v>699</v>
      </c>
      <c r="AM22" s="1" t="s">
        <v>699</v>
      </c>
      <c r="AN22" s="1" t="s">
        <v>667</v>
      </c>
      <c r="AO22" s="1" t="s">
        <v>665</v>
      </c>
      <c r="AP22" s="1" t="s">
        <v>666</v>
      </c>
      <c r="AQ22" s="1" t="s">
        <v>159</v>
      </c>
      <c r="BC22" s="1" t="s">
        <v>156</v>
      </c>
      <c r="BD22" s="1" t="s">
        <v>159</v>
      </c>
      <c r="BE22" s="1" t="s">
        <v>176</v>
      </c>
      <c r="BF22" s="1" t="s">
        <v>176</v>
      </c>
      <c r="BG22" s="1" t="s">
        <v>149</v>
      </c>
      <c r="BH22" s="1" t="s">
        <v>149</v>
      </c>
      <c r="BI22" s="1" t="s">
        <v>698</v>
      </c>
      <c r="BJ22" s="1" t="s">
        <v>156</v>
      </c>
      <c r="BK22" s="1" t="s">
        <v>762</v>
      </c>
      <c r="BM22" s="1" t="s">
        <v>794</v>
      </c>
      <c r="BN22" s="1" t="s">
        <v>663</v>
      </c>
      <c r="BO22" s="1" t="s">
        <v>178</v>
      </c>
      <c r="BY22" s="1" t="s">
        <v>474</v>
      </c>
      <c r="BZ22" s="1" t="s">
        <v>159</v>
      </c>
      <c r="CD22" s="1" t="s">
        <v>159</v>
      </c>
      <c r="CE22" s="1" t="s">
        <v>179</v>
      </c>
      <c r="CJ22" s="1" t="s">
        <v>180</v>
      </c>
      <c r="CK22" s="1" t="s">
        <v>181</v>
      </c>
      <c r="CL22" s="1" t="s">
        <v>793</v>
      </c>
      <c r="CP22" s="1" t="s">
        <v>183</v>
      </c>
      <c r="CQ22" s="1" t="s">
        <v>184</v>
      </c>
      <c r="CR22" s="1" t="s">
        <v>185</v>
      </c>
      <c r="CS22" s="1" t="s">
        <v>792</v>
      </c>
      <c r="CT22" s="1" t="s">
        <v>187</v>
      </c>
      <c r="CU22" s="1" t="s">
        <v>660</v>
      </c>
      <c r="CV22" s="1" t="s">
        <v>437</v>
      </c>
      <c r="CW22" s="1" t="s">
        <v>190</v>
      </c>
      <c r="CX22" s="1" t="s">
        <v>737</v>
      </c>
      <c r="CY22" s="1" t="s">
        <v>192</v>
      </c>
      <c r="CZ22" s="1" t="s">
        <v>193</v>
      </c>
      <c r="DA22" s="1" t="s">
        <v>221</v>
      </c>
      <c r="DB22" s="1" t="s">
        <v>736</v>
      </c>
      <c r="DD22" s="1" t="s">
        <v>159</v>
      </c>
      <c r="DF22" s="1">
        <v>3950</v>
      </c>
      <c r="DG22" s="1">
        <v>160</v>
      </c>
      <c r="DH22" s="1" t="s">
        <v>196</v>
      </c>
      <c r="DI22" s="1" t="s">
        <v>159</v>
      </c>
      <c r="DM22" s="1" t="s">
        <v>198</v>
      </c>
      <c r="DN22" s="1" t="s">
        <v>199</v>
      </c>
      <c r="DO22" s="1" t="s">
        <v>199</v>
      </c>
      <c r="DP22" s="1" t="s">
        <v>246</v>
      </c>
      <c r="DQ22" s="1" t="s">
        <v>198</v>
      </c>
      <c r="DR22" s="1" t="s">
        <v>198</v>
      </c>
      <c r="DS22" s="1" t="s">
        <v>198</v>
      </c>
      <c r="DT22" s="1" t="s">
        <v>200</v>
      </c>
      <c r="DU22" s="1">
        <v>1970</v>
      </c>
      <c r="DV22" s="1" t="s">
        <v>723</v>
      </c>
      <c r="DW22" s="1" t="s">
        <v>202</v>
      </c>
      <c r="DY22" s="1" t="s">
        <v>159</v>
      </c>
      <c r="EA22" s="1">
        <v>3980</v>
      </c>
      <c r="EB22" s="1" t="s">
        <v>159</v>
      </c>
      <c r="ED22" s="1">
        <v>3942</v>
      </c>
      <c r="EE22" s="1" t="s">
        <v>203</v>
      </c>
      <c r="EF22" s="1" t="s">
        <v>204</v>
      </c>
      <c r="EG22" s="1" t="s">
        <v>391</v>
      </c>
      <c r="EH22" s="1" t="s">
        <v>213</v>
      </c>
      <c r="EI22" s="1" t="s">
        <v>212</v>
      </c>
    </row>
    <row r="23" spans="1:139" ht="75" hidden="1" x14ac:dyDescent="0.25">
      <c r="A23" s="1">
        <v>1469</v>
      </c>
      <c r="B23" s="1" t="s">
        <v>242</v>
      </c>
      <c r="C23" s="1" t="s">
        <v>241</v>
      </c>
      <c r="D23" s="1" t="s">
        <v>707</v>
      </c>
      <c r="E23" s="1" t="s">
        <v>357</v>
      </c>
      <c r="F23" s="1" t="s">
        <v>687</v>
      </c>
      <c r="G23" s="1" t="s">
        <v>254</v>
      </c>
      <c r="H23" s="1" t="s">
        <v>706</v>
      </c>
      <c r="I23" s="1" t="s">
        <v>681</v>
      </c>
      <c r="J23" s="1" t="s">
        <v>669</v>
      </c>
      <c r="K23" s="1">
        <v>7</v>
      </c>
      <c r="L23" s="1" t="s">
        <v>159</v>
      </c>
      <c r="M23" s="1" t="s">
        <v>791</v>
      </c>
      <c r="N23" s="1" t="s">
        <v>721</v>
      </c>
      <c r="P23" s="1" t="s">
        <v>156</v>
      </c>
      <c r="Q23" s="1" t="s">
        <v>714</v>
      </c>
      <c r="R23" s="1" t="s">
        <v>156</v>
      </c>
      <c r="S23" s="1" t="s">
        <v>149</v>
      </c>
      <c r="T23" s="1" t="s">
        <v>159</v>
      </c>
      <c r="V23" s="1" t="s">
        <v>159</v>
      </c>
      <c r="Y23" s="1" t="s">
        <v>156</v>
      </c>
      <c r="Z23" s="1" t="s">
        <v>699</v>
      </c>
      <c r="AA23" s="1" t="s">
        <v>414</v>
      </c>
      <c r="AB23" s="1" t="s">
        <v>156</v>
      </c>
      <c r="AC23" s="1" t="s">
        <v>790</v>
      </c>
      <c r="AD23" s="1" t="s">
        <v>357</v>
      </c>
      <c r="AE23" s="1" t="s">
        <v>668</v>
      </c>
      <c r="AF23" s="1" t="s">
        <v>165</v>
      </c>
      <c r="AG23" s="1" t="s">
        <v>165</v>
      </c>
      <c r="AH23" s="1" t="s">
        <v>668</v>
      </c>
      <c r="AI23" s="1" t="s">
        <v>668</v>
      </c>
      <c r="AJ23" s="1" t="s">
        <v>668</v>
      </c>
      <c r="AK23" s="1" t="s">
        <v>699</v>
      </c>
      <c r="AL23" s="1" t="s">
        <v>667</v>
      </c>
      <c r="AM23" s="1" t="s">
        <v>665</v>
      </c>
      <c r="AN23" s="1" t="s">
        <v>665</v>
      </c>
      <c r="AO23" s="1" t="s">
        <v>665</v>
      </c>
      <c r="AP23" s="1" t="s">
        <v>665</v>
      </c>
      <c r="AQ23" s="1" t="s">
        <v>159</v>
      </c>
      <c r="BC23" s="1" t="s">
        <v>156</v>
      </c>
      <c r="BD23" s="1" t="s">
        <v>159</v>
      </c>
      <c r="BE23" s="1" t="s">
        <v>149</v>
      </c>
      <c r="BF23" s="1" t="s">
        <v>176</v>
      </c>
      <c r="BG23" s="1" t="s">
        <v>149</v>
      </c>
      <c r="BH23" s="1" t="s">
        <v>149</v>
      </c>
      <c r="BI23" s="1" t="s">
        <v>664</v>
      </c>
      <c r="BJ23" s="1" t="s">
        <v>156</v>
      </c>
      <c r="BK23" s="1" t="s">
        <v>251</v>
      </c>
      <c r="BM23" s="1" t="s">
        <v>695</v>
      </c>
      <c r="BN23" s="1" t="s">
        <v>663</v>
      </c>
      <c r="BO23" s="1" t="s">
        <v>178</v>
      </c>
      <c r="BY23" s="1" t="s">
        <v>474</v>
      </c>
      <c r="BZ23" s="1" t="s">
        <v>159</v>
      </c>
      <c r="CD23" s="1" t="s">
        <v>159</v>
      </c>
      <c r="CE23" s="1" t="s">
        <v>179</v>
      </c>
      <c r="CJ23" s="1" t="s">
        <v>348</v>
      </c>
      <c r="CK23" s="1" t="s">
        <v>776</v>
      </c>
      <c r="CO23" s="1" t="s">
        <v>176</v>
      </c>
      <c r="CP23" s="1" t="s">
        <v>183</v>
      </c>
      <c r="CQ23" s="1" t="s">
        <v>184</v>
      </c>
      <c r="CR23" s="1" t="s">
        <v>229</v>
      </c>
      <c r="CS23" s="1" t="s">
        <v>789</v>
      </c>
      <c r="CT23" s="1" t="s">
        <v>187</v>
      </c>
      <c r="CU23" s="1" t="s">
        <v>674</v>
      </c>
      <c r="CV23" s="1" t="s">
        <v>177</v>
      </c>
      <c r="CW23" s="1" t="s">
        <v>190</v>
      </c>
      <c r="CX23" s="1" t="s">
        <v>788</v>
      </c>
      <c r="CY23" s="1" t="s">
        <v>223</v>
      </c>
      <c r="CZ23" s="1" t="s">
        <v>222</v>
      </c>
      <c r="DA23" s="1" t="s">
        <v>692</v>
      </c>
      <c r="DB23" s="1" t="s">
        <v>724</v>
      </c>
      <c r="DD23" s="1" t="s">
        <v>159</v>
      </c>
      <c r="DF23" s="1">
        <v>3013</v>
      </c>
      <c r="DH23" s="1" t="s">
        <v>196</v>
      </c>
      <c r="DI23" s="1" t="s">
        <v>159</v>
      </c>
      <c r="DM23" s="1" t="s">
        <v>199</v>
      </c>
      <c r="DN23" s="1" t="s">
        <v>199</v>
      </c>
      <c r="DO23" s="1" t="s">
        <v>199</v>
      </c>
      <c r="DP23" s="1" t="s">
        <v>199</v>
      </c>
      <c r="DQ23" s="1" t="s">
        <v>199</v>
      </c>
      <c r="DR23" s="1" t="s">
        <v>199</v>
      </c>
      <c r="DS23" s="1" t="s">
        <v>199</v>
      </c>
      <c r="DT23" s="1" t="s">
        <v>200</v>
      </c>
      <c r="DU23" s="1">
        <v>1989</v>
      </c>
      <c r="DV23" s="1" t="s">
        <v>201</v>
      </c>
      <c r="DW23" s="1" t="s">
        <v>216</v>
      </c>
      <c r="DX23" s="1">
        <v>1</v>
      </c>
      <c r="DY23" s="1" t="s">
        <v>156</v>
      </c>
      <c r="DZ23" s="1" t="s">
        <v>772</v>
      </c>
      <c r="EB23" s="1" t="s">
        <v>156</v>
      </c>
      <c r="EC23" s="1" t="s">
        <v>523</v>
      </c>
      <c r="EE23" s="1" t="s">
        <v>203</v>
      </c>
      <c r="EF23" s="1" t="s">
        <v>391</v>
      </c>
      <c r="EG23" s="1" t="s">
        <v>391</v>
      </c>
      <c r="EH23" s="1" t="s">
        <v>243</v>
      </c>
      <c r="EI23" s="1" t="s">
        <v>212</v>
      </c>
    </row>
    <row r="24" spans="1:139" ht="105" hidden="1" x14ac:dyDescent="0.25">
      <c r="A24" s="1">
        <v>1469</v>
      </c>
      <c r="B24" s="1" t="s">
        <v>689</v>
      </c>
      <c r="C24" s="1" t="s">
        <v>431</v>
      </c>
      <c r="D24" s="1" t="s">
        <v>672</v>
      </c>
      <c r="E24" s="1" t="s">
        <v>357</v>
      </c>
      <c r="F24" s="1" t="s">
        <v>671</v>
      </c>
      <c r="G24" s="1" t="s">
        <v>254</v>
      </c>
      <c r="H24" s="1" t="s">
        <v>355</v>
      </c>
      <c r="I24" s="1" t="s">
        <v>670</v>
      </c>
      <c r="J24" s="1" t="s">
        <v>717</v>
      </c>
      <c r="K24" s="1">
        <v>6</v>
      </c>
      <c r="L24" s="1" t="s">
        <v>156</v>
      </c>
      <c r="R24" s="1" t="s">
        <v>159</v>
      </c>
      <c r="T24" s="1" t="s">
        <v>159</v>
      </c>
      <c r="V24" s="1" t="s">
        <v>159</v>
      </c>
      <c r="Y24" s="1" t="s">
        <v>159</v>
      </c>
      <c r="AB24" s="1" t="s">
        <v>159</v>
      </c>
      <c r="AE24" s="1" t="s">
        <v>668</v>
      </c>
      <c r="AF24" s="1" t="s">
        <v>668</v>
      </c>
      <c r="AG24" s="1" t="s">
        <v>165</v>
      </c>
      <c r="AH24" s="1" t="s">
        <v>668</v>
      </c>
      <c r="AI24" s="1" t="s">
        <v>668</v>
      </c>
      <c r="AJ24" s="1" t="s">
        <v>668</v>
      </c>
      <c r="AK24" s="1" t="s">
        <v>667</v>
      </c>
      <c r="AL24" s="1" t="s">
        <v>699</v>
      </c>
      <c r="AM24" s="1" t="s">
        <v>665</v>
      </c>
      <c r="AN24" s="1" t="s">
        <v>665</v>
      </c>
      <c r="AO24" s="1" t="s">
        <v>665</v>
      </c>
      <c r="AP24" s="1" t="s">
        <v>665</v>
      </c>
      <c r="AQ24" s="1" t="s">
        <v>159</v>
      </c>
      <c r="BC24" s="1" t="s">
        <v>156</v>
      </c>
      <c r="BD24" s="1" t="s">
        <v>159</v>
      </c>
      <c r="BE24" s="1" t="s">
        <v>176</v>
      </c>
      <c r="BF24" s="1" t="s">
        <v>176</v>
      </c>
      <c r="BG24" s="1" t="s">
        <v>149</v>
      </c>
      <c r="BH24" s="1" t="s">
        <v>149</v>
      </c>
      <c r="BI24" s="1" t="s">
        <v>664</v>
      </c>
      <c r="BJ24" s="1" t="s">
        <v>159</v>
      </c>
      <c r="BO24" s="1" t="s">
        <v>156</v>
      </c>
      <c r="BQ24" s="1">
        <v>1</v>
      </c>
      <c r="BR24" s="1">
        <v>1</v>
      </c>
      <c r="BS24" s="1" t="s">
        <v>696</v>
      </c>
      <c r="BU24" s="1" t="s">
        <v>697</v>
      </c>
      <c r="BW24" s="1" t="s">
        <v>177</v>
      </c>
      <c r="BX24" s="1" t="s">
        <v>663</v>
      </c>
      <c r="BY24" s="1" t="s">
        <v>474</v>
      </c>
      <c r="BZ24" s="1" t="s">
        <v>159</v>
      </c>
      <c r="CD24" s="1" t="s">
        <v>159</v>
      </c>
      <c r="CE24" s="1" t="s">
        <v>179</v>
      </c>
      <c r="CJ24" s="1" t="s">
        <v>180</v>
      </c>
      <c r="CK24" s="1" t="s">
        <v>181</v>
      </c>
      <c r="CL24" s="1" t="s">
        <v>662</v>
      </c>
      <c r="CP24" s="1" t="s">
        <v>183</v>
      </c>
      <c r="CQ24" s="1" t="s">
        <v>184</v>
      </c>
      <c r="CR24" s="1" t="s">
        <v>229</v>
      </c>
      <c r="CS24" s="1" t="s">
        <v>787</v>
      </c>
      <c r="CT24" s="1" t="s">
        <v>187</v>
      </c>
      <c r="CU24" s="1" t="s">
        <v>188</v>
      </c>
      <c r="CV24" s="1" t="s">
        <v>177</v>
      </c>
      <c r="CW24" s="1" t="s">
        <v>690</v>
      </c>
      <c r="CY24" s="1" t="s">
        <v>223</v>
      </c>
      <c r="CZ24" s="1" t="s">
        <v>193</v>
      </c>
      <c r="DA24" s="1" t="s">
        <v>194</v>
      </c>
      <c r="DB24" s="1" t="s">
        <v>657</v>
      </c>
      <c r="DD24" s="1" t="s">
        <v>159</v>
      </c>
      <c r="DF24" s="1">
        <v>3300</v>
      </c>
      <c r="DG24" s="1">
        <v>230</v>
      </c>
      <c r="DH24" s="1" t="s">
        <v>196</v>
      </c>
      <c r="DI24" s="1" t="s">
        <v>159</v>
      </c>
      <c r="DM24" s="1" t="s">
        <v>198</v>
      </c>
      <c r="DN24" s="1" t="s">
        <v>199</v>
      </c>
      <c r="DO24" s="1" t="s">
        <v>199</v>
      </c>
      <c r="DP24" s="1" t="s">
        <v>198</v>
      </c>
      <c r="DQ24" s="1" t="s">
        <v>198</v>
      </c>
      <c r="DR24" s="1" t="s">
        <v>199</v>
      </c>
      <c r="DS24" s="1" t="s">
        <v>199</v>
      </c>
      <c r="DT24" s="1" t="s">
        <v>409</v>
      </c>
      <c r="DU24" s="1">
        <v>1994</v>
      </c>
      <c r="DV24" s="1" t="s">
        <v>656</v>
      </c>
      <c r="DW24" s="1" t="s">
        <v>202</v>
      </c>
      <c r="DY24" s="1" t="s">
        <v>159</v>
      </c>
      <c r="EA24" s="1">
        <v>3360</v>
      </c>
      <c r="EB24" s="1" t="s">
        <v>159</v>
      </c>
      <c r="ED24" s="1">
        <v>3300</v>
      </c>
      <c r="EE24" s="1" t="s">
        <v>203</v>
      </c>
      <c r="EF24" s="1" t="s">
        <v>204</v>
      </c>
      <c r="EG24" s="1" t="s">
        <v>343</v>
      </c>
      <c r="EH24" s="1" t="s">
        <v>452</v>
      </c>
      <c r="EI24" s="1" t="s">
        <v>212</v>
      </c>
    </row>
    <row r="25" spans="1:139" ht="75" x14ac:dyDescent="0.25">
      <c r="A25" s="1">
        <v>1469</v>
      </c>
      <c r="B25" s="1" t="s">
        <v>242</v>
      </c>
      <c r="C25" s="1" t="s">
        <v>786</v>
      </c>
      <c r="D25" s="1" t="s">
        <v>707</v>
      </c>
      <c r="E25" s="1" t="s">
        <v>357</v>
      </c>
      <c r="F25" s="1" t="s">
        <v>671</v>
      </c>
      <c r="G25" s="1" t="s">
        <v>356</v>
      </c>
      <c r="H25" s="1" t="s">
        <v>706</v>
      </c>
      <c r="I25" s="1" t="s">
        <v>686</v>
      </c>
      <c r="J25" s="1" t="s">
        <v>685</v>
      </c>
      <c r="K25" s="1">
        <v>4</v>
      </c>
      <c r="L25" s="1" t="s">
        <v>156</v>
      </c>
      <c r="R25" s="1" t="s">
        <v>159</v>
      </c>
      <c r="T25" s="1" t="s">
        <v>159</v>
      </c>
      <c r="V25" s="1" t="s">
        <v>156</v>
      </c>
      <c r="W25" s="1" t="s">
        <v>785</v>
      </c>
      <c r="X25" s="1" t="s">
        <v>414</v>
      </c>
      <c r="Y25" s="1" t="s">
        <v>159</v>
      </c>
      <c r="AB25" s="1" t="s">
        <v>156</v>
      </c>
      <c r="AC25" s="1" t="s">
        <v>784</v>
      </c>
      <c r="AD25" s="1" t="s">
        <v>372</v>
      </c>
      <c r="AE25" s="1" t="s">
        <v>668</v>
      </c>
      <c r="AF25" s="1" t="s">
        <v>668</v>
      </c>
      <c r="AG25" s="1" t="s">
        <v>165</v>
      </c>
      <c r="AH25" s="1" t="s">
        <v>668</v>
      </c>
      <c r="AI25" s="1" t="s">
        <v>679</v>
      </c>
      <c r="AJ25" s="1" t="s">
        <v>668</v>
      </c>
      <c r="AK25" s="1" t="s">
        <v>699</v>
      </c>
      <c r="AL25" s="1" t="s">
        <v>665</v>
      </c>
      <c r="AM25" s="1" t="s">
        <v>665</v>
      </c>
      <c r="AN25" s="1" t="s">
        <v>665</v>
      </c>
      <c r="AO25" s="1" t="s">
        <v>665</v>
      </c>
      <c r="AP25" s="1" t="s">
        <v>665</v>
      </c>
      <c r="AQ25" s="1" t="s">
        <v>159</v>
      </c>
      <c r="BC25" s="1" t="s">
        <v>159</v>
      </c>
      <c r="BE25" s="1" t="s">
        <v>176</v>
      </c>
      <c r="BF25" s="1" t="s">
        <v>176</v>
      </c>
      <c r="BG25" s="1" t="s">
        <v>149</v>
      </c>
      <c r="BH25" s="1" t="s">
        <v>149</v>
      </c>
      <c r="BI25" s="1" t="s">
        <v>698</v>
      </c>
      <c r="BJ25" s="1" t="s">
        <v>156</v>
      </c>
      <c r="BK25" s="1" t="s">
        <v>251</v>
      </c>
      <c r="BM25" s="1" t="s">
        <v>695</v>
      </c>
      <c r="BN25" s="1" t="s">
        <v>663</v>
      </c>
      <c r="BO25" s="1" t="s">
        <v>178</v>
      </c>
      <c r="BY25" s="1" t="s">
        <v>474</v>
      </c>
      <c r="BZ25" s="1" t="s">
        <v>159</v>
      </c>
      <c r="CD25" s="1" t="s">
        <v>159</v>
      </c>
      <c r="CE25" s="1" t="s">
        <v>179</v>
      </c>
      <c r="CJ25" s="1" t="s">
        <v>180</v>
      </c>
      <c r="CK25" s="1" t="s">
        <v>181</v>
      </c>
      <c r="CL25" s="1" t="s">
        <v>662</v>
      </c>
      <c r="CP25" s="1" t="s">
        <v>183</v>
      </c>
      <c r="CQ25" s="1" t="s">
        <v>184</v>
      </c>
      <c r="CR25" s="1" t="s">
        <v>185</v>
      </c>
      <c r="CS25" s="1" t="s">
        <v>783</v>
      </c>
      <c r="CT25" s="1" t="s">
        <v>187</v>
      </c>
      <c r="CU25" s="1" t="s">
        <v>226</v>
      </c>
      <c r="CV25" s="1" t="s">
        <v>189</v>
      </c>
      <c r="CW25" s="1" t="s">
        <v>690</v>
      </c>
      <c r="CX25" s="1" t="s">
        <v>782</v>
      </c>
      <c r="CY25" s="1" t="s">
        <v>192</v>
      </c>
      <c r="CZ25" s="1" t="s">
        <v>193</v>
      </c>
      <c r="DA25" s="1" t="s">
        <v>194</v>
      </c>
      <c r="DB25" s="1" t="s">
        <v>781</v>
      </c>
      <c r="DD25" s="1" t="s">
        <v>159</v>
      </c>
      <c r="DF25" s="1">
        <v>2151</v>
      </c>
      <c r="DG25" s="1">
        <v>220</v>
      </c>
      <c r="DH25" s="1" t="s">
        <v>758</v>
      </c>
      <c r="DI25" s="1" t="s">
        <v>159</v>
      </c>
      <c r="DM25" s="1" t="s">
        <v>197</v>
      </c>
      <c r="DN25" s="1" t="s">
        <v>197</v>
      </c>
      <c r="DO25" s="1" t="s">
        <v>197</v>
      </c>
      <c r="DP25" s="1" t="s">
        <v>198</v>
      </c>
      <c r="DQ25" s="1" t="s">
        <v>246</v>
      </c>
      <c r="DR25" s="1" t="s">
        <v>198</v>
      </c>
      <c r="DS25" s="1" t="s">
        <v>197</v>
      </c>
      <c r="DT25" s="1" t="s">
        <v>200</v>
      </c>
      <c r="DU25" s="1">
        <v>1978</v>
      </c>
      <c r="DV25" s="1" t="s">
        <v>656</v>
      </c>
      <c r="DW25" s="1" t="s">
        <v>216</v>
      </c>
      <c r="DX25" s="1">
        <v>2</v>
      </c>
      <c r="DY25" s="1" t="s">
        <v>159</v>
      </c>
      <c r="EA25" s="1">
        <v>2151</v>
      </c>
      <c r="EB25" s="1" t="s">
        <v>159</v>
      </c>
      <c r="ED25" s="1">
        <v>2151</v>
      </c>
      <c r="EE25" s="1" t="s">
        <v>370</v>
      </c>
      <c r="EF25" s="1" t="s">
        <v>400</v>
      </c>
      <c r="EG25" s="1" t="s">
        <v>342</v>
      </c>
      <c r="EH25" s="1" t="s">
        <v>213</v>
      </c>
      <c r="EI25" s="1" t="s">
        <v>207</v>
      </c>
    </row>
    <row r="26" spans="1:139" ht="90" hidden="1" x14ac:dyDescent="0.25">
      <c r="A26" s="1">
        <v>1469</v>
      </c>
      <c r="B26" s="1" t="s">
        <v>684</v>
      </c>
      <c r="C26" s="1" t="s">
        <v>399</v>
      </c>
      <c r="D26" s="1" t="s">
        <v>683</v>
      </c>
      <c r="E26" s="1" t="s">
        <v>357</v>
      </c>
      <c r="F26" s="1" t="s">
        <v>682</v>
      </c>
      <c r="G26" s="1" t="s">
        <v>254</v>
      </c>
      <c r="H26" s="1" t="s">
        <v>355</v>
      </c>
      <c r="I26" s="1" t="s">
        <v>686</v>
      </c>
      <c r="J26" s="1" t="s">
        <v>717</v>
      </c>
      <c r="K26" s="1">
        <v>6</v>
      </c>
      <c r="L26" s="1" t="s">
        <v>156</v>
      </c>
      <c r="R26" s="1" t="s">
        <v>156</v>
      </c>
      <c r="S26" s="1" t="s">
        <v>176</v>
      </c>
      <c r="T26" s="1" t="s">
        <v>156</v>
      </c>
      <c r="U26" s="1" t="s">
        <v>406</v>
      </c>
      <c r="V26" s="1" t="s">
        <v>159</v>
      </c>
      <c r="Y26" s="1" t="s">
        <v>159</v>
      </c>
      <c r="AB26" s="1" t="s">
        <v>159</v>
      </c>
      <c r="AE26" s="1" t="s">
        <v>668</v>
      </c>
      <c r="AF26" s="1" t="s">
        <v>668</v>
      </c>
      <c r="AG26" s="1" t="s">
        <v>668</v>
      </c>
      <c r="AH26" s="1" t="s">
        <v>668</v>
      </c>
      <c r="AI26" s="1" t="s">
        <v>668</v>
      </c>
      <c r="AJ26" s="1" t="s">
        <v>668</v>
      </c>
      <c r="AK26" s="1" t="s">
        <v>678</v>
      </c>
      <c r="AL26" s="1" t="s">
        <v>665</v>
      </c>
      <c r="AM26" s="1" t="s">
        <v>665</v>
      </c>
      <c r="AN26" s="1" t="s">
        <v>666</v>
      </c>
      <c r="AO26" s="1" t="s">
        <v>665</v>
      </c>
      <c r="AP26" s="1" t="s">
        <v>665</v>
      </c>
      <c r="AQ26" s="1" t="s">
        <v>159</v>
      </c>
      <c r="BC26" s="1" t="s">
        <v>159</v>
      </c>
      <c r="BE26" s="1" t="s">
        <v>149</v>
      </c>
      <c r="BF26" s="1" t="s">
        <v>149</v>
      </c>
      <c r="BG26" s="1" t="s">
        <v>149</v>
      </c>
      <c r="BH26" s="1" t="s">
        <v>149</v>
      </c>
      <c r="BI26" s="1" t="s">
        <v>664</v>
      </c>
      <c r="BJ26" s="1" t="s">
        <v>159</v>
      </c>
      <c r="BO26" s="1" t="s">
        <v>156</v>
      </c>
      <c r="BQ26" s="1">
        <v>50</v>
      </c>
      <c r="BR26" s="1">
        <v>20</v>
      </c>
      <c r="BS26" s="1" t="s">
        <v>252</v>
      </c>
      <c r="BT26" s="1">
        <v>5</v>
      </c>
      <c r="BU26" s="1" t="s">
        <v>251</v>
      </c>
      <c r="BW26" s="1" t="s">
        <v>695</v>
      </c>
      <c r="BX26" s="1" t="s">
        <v>663</v>
      </c>
      <c r="BY26" s="1" t="s">
        <v>474</v>
      </c>
      <c r="BZ26" s="1" t="s">
        <v>156</v>
      </c>
      <c r="CA26" s="1">
        <v>1</v>
      </c>
      <c r="CB26" s="1">
        <v>1</v>
      </c>
      <c r="CC26" s="1" t="s">
        <v>156</v>
      </c>
      <c r="CD26" s="1" t="s">
        <v>159</v>
      </c>
      <c r="CE26" s="1" t="s">
        <v>179</v>
      </c>
      <c r="CJ26" s="1" t="s">
        <v>180</v>
      </c>
      <c r="CK26" s="1" t="s">
        <v>780</v>
      </c>
      <c r="CP26" s="1" t="s">
        <v>718</v>
      </c>
      <c r="DT26" s="1" t="s">
        <v>200</v>
      </c>
      <c r="DU26" s="1">
        <v>1991</v>
      </c>
      <c r="DV26" s="1" t="s">
        <v>656</v>
      </c>
      <c r="DW26" s="1" t="s">
        <v>202</v>
      </c>
      <c r="DY26" s="1" t="s">
        <v>159</v>
      </c>
      <c r="EA26" s="1">
        <v>3950</v>
      </c>
      <c r="EB26" s="1" t="s">
        <v>159</v>
      </c>
      <c r="ED26" s="1">
        <v>1078</v>
      </c>
      <c r="EE26" s="1" t="s">
        <v>655</v>
      </c>
      <c r="EF26" s="1" t="s">
        <v>391</v>
      </c>
      <c r="EG26" s="1" t="s">
        <v>205</v>
      </c>
      <c r="EH26" s="1" t="s">
        <v>213</v>
      </c>
      <c r="EI26" s="1" t="s">
        <v>207</v>
      </c>
    </row>
    <row r="27" spans="1:139" ht="45" hidden="1" x14ac:dyDescent="0.25">
      <c r="A27" s="1">
        <v>1469</v>
      </c>
      <c r="B27" s="1" t="s">
        <v>684</v>
      </c>
      <c r="C27" s="1" t="s">
        <v>529</v>
      </c>
      <c r="D27" s="1" t="s">
        <v>779</v>
      </c>
      <c r="E27" s="1" t="s">
        <v>357</v>
      </c>
      <c r="F27" s="1" t="s">
        <v>687</v>
      </c>
      <c r="G27" s="1" t="s">
        <v>254</v>
      </c>
      <c r="H27" s="1" t="s">
        <v>764</v>
      </c>
      <c r="I27" s="1" t="s">
        <v>681</v>
      </c>
      <c r="J27" s="1" t="s">
        <v>669</v>
      </c>
      <c r="K27" s="1">
        <v>8</v>
      </c>
      <c r="L27" s="1" t="s">
        <v>159</v>
      </c>
      <c r="M27" s="1" t="s">
        <v>757</v>
      </c>
      <c r="N27" s="1" t="s">
        <v>721</v>
      </c>
      <c r="P27" s="1" t="s">
        <v>159</v>
      </c>
      <c r="Q27" s="1" t="s">
        <v>730</v>
      </c>
      <c r="R27" s="1" t="s">
        <v>156</v>
      </c>
      <c r="S27" s="1" t="s">
        <v>149</v>
      </c>
      <c r="T27" s="1" t="s">
        <v>159</v>
      </c>
      <c r="V27" s="1" t="s">
        <v>159</v>
      </c>
      <c r="Y27" s="1" t="s">
        <v>159</v>
      </c>
      <c r="AB27" s="1" t="s">
        <v>156</v>
      </c>
      <c r="AC27" s="1" t="s">
        <v>446</v>
      </c>
      <c r="AD27" s="1" t="s">
        <v>357</v>
      </c>
      <c r="AE27" s="1" t="s">
        <v>668</v>
      </c>
      <c r="AF27" s="1" t="s">
        <v>165</v>
      </c>
      <c r="AG27" s="1" t="s">
        <v>668</v>
      </c>
      <c r="AH27" s="1" t="s">
        <v>668</v>
      </c>
      <c r="AI27" s="1" t="s">
        <v>668</v>
      </c>
      <c r="AJ27" s="1" t="s">
        <v>668</v>
      </c>
      <c r="AL27" s="1" t="s">
        <v>666</v>
      </c>
      <c r="AQ27" s="1" t="s">
        <v>159</v>
      </c>
      <c r="BC27" s="1" t="s">
        <v>156</v>
      </c>
      <c r="BD27" s="1" t="s">
        <v>156</v>
      </c>
      <c r="BE27" s="1" t="s">
        <v>176</v>
      </c>
      <c r="BF27" s="1" t="s">
        <v>176</v>
      </c>
      <c r="BG27" s="1" t="s">
        <v>149</v>
      </c>
      <c r="BH27" s="1" t="s">
        <v>149</v>
      </c>
      <c r="BI27" s="1" t="s">
        <v>664</v>
      </c>
      <c r="BJ27" s="1" t="s">
        <v>159</v>
      </c>
      <c r="BO27" s="1" t="s">
        <v>156</v>
      </c>
      <c r="BQ27" s="1">
        <v>35</v>
      </c>
      <c r="BR27" s="1">
        <v>0</v>
      </c>
      <c r="BS27" s="1" t="s">
        <v>252</v>
      </c>
      <c r="BT27" s="1">
        <v>20</v>
      </c>
      <c r="BU27" s="1" t="s">
        <v>778</v>
      </c>
      <c r="BW27" s="1" t="s">
        <v>695</v>
      </c>
      <c r="BX27" s="1" t="s">
        <v>777</v>
      </c>
      <c r="BY27" s="1" t="s">
        <v>233</v>
      </c>
      <c r="BZ27" s="1" t="s">
        <v>156</v>
      </c>
      <c r="CA27" s="1">
        <v>4</v>
      </c>
      <c r="CB27" s="1">
        <v>35</v>
      </c>
      <c r="CC27" s="1" t="s">
        <v>156</v>
      </c>
      <c r="CD27" s="1" t="s">
        <v>159</v>
      </c>
      <c r="CE27" s="1" t="s">
        <v>179</v>
      </c>
      <c r="CJ27" s="1" t="s">
        <v>180</v>
      </c>
      <c r="CK27" s="1" t="s">
        <v>776</v>
      </c>
      <c r="CO27" s="1" t="s">
        <v>176</v>
      </c>
      <c r="CP27" s="1" t="s">
        <v>718</v>
      </c>
      <c r="DT27" s="1" t="s">
        <v>200</v>
      </c>
      <c r="DU27" s="1">
        <v>1989</v>
      </c>
      <c r="DV27" s="1" t="s">
        <v>201</v>
      </c>
      <c r="DW27" s="1" t="s">
        <v>216</v>
      </c>
      <c r="DX27" s="1">
        <v>1</v>
      </c>
      <c r="DY27" s="1" t="s">
        <v>159</v>
      </c>
      <c r="EA27" s="1">
        <v>3182</v>
      </c>
      <c r="EB27" s="1" t="s">
        <v>159</v>
      </c>
      <c r="ED27" s="1">
        <v>3182</v>
      </c>
      <c r="EE27" s="1" t="s">
        <v>203</v>
      </c>
      <c r="EF27" s="1" t="s">
        <v>391</v>
      </c>
      <c r="EG27" s="1" t="s">
        <v>391</v>
      </c>
      <c r="EH27" s="1" t="s">
        <v>243</v>
      </c>
      <c r="EI27" s="1" t="s">
        <v>212</v>
      </c>
    </row>
    <row r="28" spans="1:139" ht="105" hidden="1" x14ac:dyDescent="0.25">
      <c r="A28" s="1">
        <v>1469</v>
      </c>
      <c r="B28" s="1" t="s">
        <v>689</v>
      </c>
      <c r="C28" s="1" t="s">
        <v>431</v>
      </c>
      <c r="D28" s="1" t="s">
        <v>672</v>
      </c>
      <c r="E28" s="1" t="s">
        <v>357</v>
      </c>
      <c r="F28" s="1" t="s">
        <v>671</v>
      </c>
      <c r="G28" s="1" t="s">
        <v>254</v>
      </c>
      <c r="H28" s="1" t="s">
        <v>355</v>
      </c>
      <c r="I28" s="1" t="s">
        <v>670</v>
      </c>
      <c r="J28" s="1" t="s">
        <v>685</v>
      </c>
      <c r="K28" s="1">
        <v>10</v>
      </c>
      <c r="L28" s="1" t="s">
        <v>156</v>
      </c>
      <c r="R28" s="1" t="s">
        <v>156</v>
      </c>
      <c r="S28" s="1" t="s">
        <v>149</v>
      </c>
      <c r="T28" s="1" t="s">
        <v>156</v>
      </c>
      <c r="U28" s="1" t="s">
        <v>406</v>
      </c>
      <c r="V28" s="1" t="s">
        <v>159</v>
      </c>
      <c r="Y28" s="1" t="s">
        <v>159</v>
      </c>
      <c r="AB28" s="1" t="s">
        <v>159</v>
      </c>
      <c r="AE28" s="1" t="s">
        <v>668</v>
      </c>
      <c r="AF28" s="1" t="s">
        <v>668</v>
      </c>
      <c r="AG28" s="1" t="s">
        <v>668</v>
      </c>
      <c r="AH28" s="1" t="s">
        <v>668</v>
      </c>
      <c r="AI28" s="1" t="s">
        <v>668</v>
      </c>
      <c r="AJ28" s="1" t="s">
        <v>668</v>
      </c>
      <c r="AK28" s="1" t="s">
        <v>667</v>
      </c>
      <c r="AL28" s="1" t="s">
        <v>665</v>
      </c>
      <c r="AM28" s="1" t="s">
        <v>665</v>
      </c>
      <c r="AN28" s="1" t="s">
        <v>665</v>
      </c>
      <c r="AO28" s="1" t="s">
        <v>665</v>
      </c>
      <c r="AP28" s="1" t="s">
        <v>665</v>
      </c>
      <c r="AQ28" s="1" t="s">
        <v>159</v>
      </c>
      <c r="BC28" s="1" t="s">
        <v>156</v>
      </c>
      <c r="BD28" s="1" t="s">
        <v>159</v>
      </c>
      <c r="BE28" s="1" t="s">
        <v>176</v>
      </c>
      <c r="BF28" s="1" t="s">
        <v>176</v>
      </c>
      <c r="BG28" s="1" t="s">
        <v>149</v>
      </c>
      <c r="BH28" s="1" t="s">
        <v>149</v>
      </c>
      <c r="BI28" s="1" t="s">
        <v>664</v>
      </c>
      <c r="BJ28" s="1" t="s">
        <v>159</v>
      </c>
      <c r="BO28" s="1" t="s">
        <v>156</v>
      </c>
      <c r="BQ28" s="1">
        <v>6</v>
      </c>
      <c r="BR28" s="1">
        <v>5</v>
      </c>
      <c r="BS28" s="1" t="s">
        <v>696</v>
      </c>
      <c r="BU28" s="1" t="s">
        <v>251</v>
      </c>
      <c r="BW28" s="1" t="s">
        <v>695</v>
      </c>
      <c r="BX28" s="1" t="s">
        <v>663</v>
      </c>
      <c r="BY28" s="1" t="s">
        <v>474</v>
      </c>
      <c r="BZ28" s="1" t="s">
        <v>159</v>
      </c>
      <c r="CD28" s="1" t="s">
        <v>159</v>
      </c>
      <c r="CE28" s="1" t="s">
        <v>179</v>
      </c>
      <c r="CJ28" s="1" t="s">
        <v>348</v>
      </c>
      <c r="CK28" s="1" t="s">
        <v>181</v>
      </c>
      <c r="CL28" s="1" t="s">
        <v>662</v>
      </c>
      <c r="CP28" s="1" t="s">
        <v>183</v>
      </c>
      <c r="CQ28" s="1" t="s">
        <v>184</v>
      </c>
      <c r="CR28" s="1" t="s">
        <v>229</v>
      </c>
      <c r="CS28" s="1" t="s">
        <v>775</v>
      </c>
      <c r="CT28" s="1" t="s">
        <v>187</v>
      </c>
      <c r="CU28" s="1" t="s">
        <v>226</v>
      </c>
      <c r="CV28" s="1" t="s">
        <v>189</v>
      </c>
      <c r="CW28" s="1" t="s">
        <v>190</v>
      </c>
      <c r="CX28" s="1" t="s">
        <v>774</v>
      </c>
      <c r="CY28" s="1" t="s">
        <v>223</v>
      </c>
      <c r="CZ28" s="1" t="s">
        <v>773</v>
      </c>
      <c r="DA28" s="1" t="s">
        <v>194</v>
      </c>
      <c r="DB28" s="1" t="s">
        <v>657</v>
      </c>
      <c r="DD28" s="1" t="s">
        <v>159</v>
      </c>
      <c r="DF28" s="1">
        <v>1120</v>
      </c>
      <c r="DG28" s="1">
        <v>196</v>
      </c>
      <c r="DH28" s="1" t="s">
        <v>196</v>
      </c>
      <c r="DI28" s="1" t="s">
        <v>159</v>
      </c>
      <c r="DM28" s="1" t="s">
        <v>198</v>
      </c>
      <c r="DN28" s="1" t="s">
        <v>198</v>
      </c>
      <c r="DO28" s="1" t="s">
        <v>199</v>
      </c>
      <c r="DP28" s="1" t="s">
        <v>198</v>
      </c>
      <c r="DQ28" s="1" t="s">
        <v>197</v>
      </c>
      <c r="DR28" s="1" t="s">
        <v>197</v>
      </c>
      <c r="DS28" s="1" t="s">
        <v>197</v>
      </c>
      <c r="DT28" s="1" t="s">
        <v>409</v>
      </c>
      <c r="DU28" s="1">
        <v>1990</v>
      </c>
      <c r="DV28" s="1" t="s">
        <v>245</v>
      </c>
      <c r="DW28" s="1" t="s">
        <v>202</v>
      </c>
      <c r="DY28" s="1" t="s">
        <v>156</v>
      </c>
      <c r="DZ28" s="1" t="s">
        <v>772</v>
      </c>
      <c r="EB28" s="1" t="s">
        <v>159</v>
      </c>
      <c r="ED28" s="1">
        <v>1097</v>
      </c>
      <c r="EE28" s="1" t="s">
        <v>203</v>
      </c>
      <c r="EF28" s="1" t="s">
        <v>204</v>
      </c>
      <c r="EG28" s="1" t="s">
        <v>342</v>
      </c>
      <c r="EH28" s="1" t="s">
        <v>206</v>
      </c>
      <c r="EI28" s="1" t="s">
        <v>212</v>
      </c>
    </row>
    <row r="29" spans="1:139" ht="75" x14ac:dyDescent="0.25">
      <c r="A29" s="1">
        <v>1469</v>
      </c>
      <c r="B29" s="1" t="s">
        <v>689</v>
      </c>
      <c r="C29" s="1" t="s">
        <v>425</v>
      </c>
      <c r="D29" s="1" t="s">
        <v>688</v>
      </c>
      <c r="E29" s="1" t="s">
        <v>394</v>
      </c>
      <c r="F29" s="1" t="s">
        <v>671</v>
      </c>
      <c r="G29" s="1" t="s">
        <v>356</v>
      </c>
      <c r="H29" s="1" t="s">
        <v>355</v>
      </c>
      <c r="I29" s="1" t="s">
        <v>686</v>
      </c>
      <c r="J29" s="1" t="s">
        <v>717</v>
      </c>
      <c r="K29" s="1">
        <v>2</v>
      </c>
      <c r="L29" s="1" t="s">
        <v>156</v>
      </c>
      <c r="R29" s="1" t="s">
        <v>156</v>
      </c>
      <c r="S29" s="1" t="s">
        <v>149</v>
      </c>
      <c r="T29" s="1" t="s">
        <v>159</v>
      </c>
      <c r="V29" s="1" t="s">
        <v>156</v>
      </c>
      <c r="W29" s="1" t="s">
        <v>771</v>
      </c>
      <c r="X29" s="1" t="s">
        <v>357</v>
      </c>
      <c r="Y29" s="1" t="s">
        <v>159</v>
      </c>
      <c r="AB29" s="1" t="s">
        <v>159</v>
      </c>
      <c r="AE29" s="1" t="s">
        <v>668</v>
      </c>
      <c r="AF29" s="1" t="s">
        <v>668</v>
      </c>
      <c r="AG29" s="1" t="s">
        <v>679</v>
      </c>
      <c r="AH29" s="1" t="s">
        <v>668</v>
      </c>
      <c r="AI29" s="1" t="s">
        <v>668</v>
      </c>
      <c r="AJ29" s="1" t="s">
        <v>668</v>
      </c>
      <c r="AK29" s="1" t="s">
        <v>666</v>
      </c>
      <c r="AL29" s="1" t="s">
        <v>699</v>
      </c>
      <c r="AM29" s="1" t="s">
        <v>665</v>
      </c>
      <c r="AN29" s="1" t="s">
        <v>665</v>
      </c>
      <c r="AO29" s="1" t="s">
        <v>665</v>
      </c>
      <c r="AP29" s="1" t="s">
        <v>665</v>
      </c>
      <c r="AQ29" s="1" t="s">
        <v>159</v>
      </c>
      <c r="BC29" s="1" t="s">
        <v>156</v>
      </c>
      <c r="BD29" s="1" t="s">
        <v>159</v>
      </c>
      <c r="BE29" s="1" t="s">
        <v>176</v>
      </c>
      <c r="BF29" s="1" t="s">
        <v>149</v>
      </c>
      <c r="BG29" s="1" t="s">
        <v>149</v>
      </c>
      <c r="BH29" s="1" t="s">
        <v>149</v>
      </c>
      <c r="BI29" s="1" t="s">
        <v>698</v>
      </c>
      <c r="BJ29" s="1" t="s">
        <v>156</v>
      </c>
      <c r="BK29" s="1" t="s">
        <v>747</v>
      </c>
      <c r="BM29" s="1" t="s">
        <v>695</v>
      </c>
      <c r="BN29" s="1" t="s">
        <v>663</v>
      </c>
      <c r="BO29" s="1" t="s">
        <v>178</v>
      </c>
      <c r="BY29" s="1" t="s">
        <v>474</v>
      </c>
      <c r="BZ29" s="1" t="s">
        <v>159</v>
      </c>
      <c r="CD29" s="1" t="s">
        <v>159</v>
      </c>
      <c r="CE29" s="1" t="s">
        <v>179</v>
      </c>
      <c r="CJ29" s="1" t="s">
        <v>180</v>
      </c>
      <c r="CK29" s="1" t="s">
        <v>181</v>
      </c>
      <c r="CL29" s="1" t="s">
        <v>662</v>
      </c>
      <c r="CP29" s="1" t="s">
        <v>183</v>
      </c>
      <c r="CQ29" s="1" t="s">
        <v>184</v>
      </c>
      <c r="CR29" s="1" t="s">
        <v>185</v>
      </c>
      <c r="CS29" s="1" t="s">
        <v>770</v>
      </c>
      <c r="CT29" s="1" t="s">
        <v>187</v>
      </c>
      <c r="CU29" s="1" t="s">
        <v>188</v>
      </c>
      <c r="CV29" s="1" t="s">
        <v>189</v>
      </c>
      <c r="CW29" s="1" t="s">
        <v>690</v>
      </c>
      <c r="CX29" s="1" t="s">
        <v>769</v>
      </c>
      <c r="CY29" s="1" t="s">
        <v>192</v>
      </c>
      <c r="CZ29" s="1" t="s">
        <v>193</v>
      </c>
      <c r="DA29" s="1" t="s">
        <v>658</v>
      </c>
      <c r="DB29" s="1" t="s">
        <v>736</v>
      </c>
      <c r="DD29" s="1" t="s">
        <v>159</v>
      </c>
      <c r="DF29" s="1">
        <v>2181</v>
      </c>
      <c r="DG29" s="1">
        <v>180</v>
      </c>
      <c r="DH29" s="1" t="s">
        <v>691</v>
      </c>
      <c r="DI29" s="1" t="s">
        <v>159</v>
      </c>
      <c r="DM29" s="1" t="s">
        <v>198</v>
      </c>
      <c r="DN29" s="1" t="s">
        <v>198</v>
      </c>
      <c r="DO29" s="1" t="s">
        <v>198</v>
      </c>
      <c r="DP29" s="1" t="s">
        <v>198</v>
      </c>
      <c r="DQ29" s="1" t="s">
        <v>198</v>
      </c>
      <c r="DR29" s="1" t="s">
        <v>198</v>
      </c>
      <c r="DS29" s="1" t="s">
        <v>198</v>
      </c>
      <c r="DT29" s="1" t="s">
        <v>200</v>
      </c>
      <c r="DU29" s="1">
        <v>1978</v>
      </c>
      <c r="DV29" s="1" t="s">
        <v>245</v>
      </c>
      <c r="DW29" s="1" t="s">
        <v>202</v>
      </c>
      <c r="DY29" s="1" t="s">
        <v>159</v>
      </c>
      <c r="EA29" s="1">
        <v>2170</v>
      </c>
      <c r="EB29" s="1" t="s">
        <v>159</v>
      </c>
      <c r="ED29" s="1">
        <v>2170</v>
      </c>
      <c r="EE29" s="1" t="s">
        <v>370</v>
      </c>
      <c r="EF29" s="1" t="s">
        <v>204</v>
      </c>
      <c r="EG29" s="1" t="s">
        <v>391</v>
      </c>
      <c r="EH29" s="1" t="s">
        <v>206</v>
      </c>
      <c r="EI29" s="1" t="s">
        <v>212</v>
      </c>
    </row>
    <row r="30" spans="1:139" ht="105" hidden="1" x14ac:dyDescent="0.25">
      <c r="A30" s="1">
        <v>1469</v>
      </c>
      <c r="B30" s="1" t="s">
        <v>684</v>
      </c>
      <c r="C30" s="1" t="s">
        <v>395</v>
      </c>
      <c r="D30" s="1" t="s">
        <v>688</v>
      </c>
      <c r="E30" s="1" t="s">
        <v>394</v>
      </c>
      <c r="F30" s="1" t="s">
        <v>671</v>
      </c>
      <c r="G30" s="1" t="s">
        <v>356</v>
      </c>
      <c r="H30" s="1" t="s">
        <v>355</v>
      </c>
      <c r="I30" s="1" t="s">
        <v>670</v>
      </c>
      <c r="J30" s="1" t="s">
        <v>669</v>
      </c>
      <c r="K30" s="1">
        <v>5</v>
      </c>
      <c r="L30" s="1" t="s">
        <v>156</v>
      </c>
      <c r="R30" s="1" t="s">
        <v>156</v>
      </c>
      <c r="S30" s="1" t="s">
        <v>149</v>
      </c>
      <c r="T30" s="1" t="s">
        <v>159</v>
      </c>
      <c r="V30" s="1" t="s">
        <v>156</v>
      </c>
      <c r="W30" s="1" t="s">
        <v>544</v>
      </c>
      <c r="X30" s="1" t="s">
        <v>357</v>
      </c>
      <c r="Y30" s="1" t="s">
        <v>159</v>
      </c>
      <c r="AB30" s="1" t="s">
        <v>159</v>
      </c>
      <c r="AE30" s="1" t="s">
        <v>668</v>
      </c>
      <c r="AF30" s="1" t="s">
        <v>668</v>
      </c>
      <c r="AG30" s="1" t="s">
        <v>668</v>
      </c>
      <c r="AH30" s="1" t="s">
        <v>668</v>
      </c>
      <c r="AI30" s="1" t="s">
        <v>668</v>
      </c>
      <c r="AJ30" s="1" t="s">
        <v>668</v>
      </c>
      <c r="AK30" s="1" t="s">
        <v>678</v>
      </c>
      <c r="AL30" s="1" t="s">
        <v>665</v>
      </c>
      <c r="AM30" s="1" t="s">
        <v>665</v>
      </c>
      <c r="AN30" s="1" t="s">
        <v>665</v>
      </c>
      <c r="AO30" s="1" t="s">
        <v>665</v>
      </c>
      <c r="AP30" s="1" t="s">
        <v>699</v>
      </c>
      <c r="AQ30" s="1" t="s">
        <v>159</v>
      </c>
      <c r="BC30" s="1" t="s">
        <v>156</v>
      </c>
      <c r="BD30" s="1" t="s">
        <v>159</v>
      </c>
      <c r="BE30" s="1" t="s">
        <v>176</v>
      </c>
      <c r="BF30" s="1" t="s">
        <v>176</v>
      </c>
      <c r="BG30" s="1" t="s">
        <v>149</v>
      </c>
      <c r="BH30" s="1" t="s">
        <v>149</v>
      </c>
      <c r="BI30" s="1" t="s">
        <v>698</v>
      </c>
      <c r="BJ30" s="1" t="s">
        <v>156</v>
      </c>
      <c r="BK30" s="1" t="s">
        <v>251</v>
      </c>
      <c r="BM30" s="1" t="s">
        <v>695</v>
      </c>
      <c r="BN30" s="1" t="s">
        <v>663</v>
      </c>
      <c r="BO30" s="1" t="s">
        <v>178</v>
      </c>
      <c r="BY30" s="1" t="s">
        <v>474</v>
      </c>
      <c r="BZ30" s="1" t="s">
        <v>159</v>
      </c>
      <c r="CD30" s="1" t="s">
        <v>159</v>
      </c>
      <c r="CE30" s="1" t="s">
        <v>179</v>
      </c>
      <c r="CJ30" s="1" t="s">
        <v>348</v>
      </c>
      <c r="CK30" s="1" t="s">
        <v>181</v>
      </c>
      <c r="CL30" s="1" t="s">
        <v>662</v>
      </c>
      <c r="CP30" s="1" t="s">
        <v>183</v>
      </c>
      <c r="CQ30" s="1" t="s">
        <v>184</v>
      </c>
      <c r="CR30" s="1" t="s">
        <v>229</v>
      </c>
      <c r="CS30" s="1" t="s">
        <v>768</v>
      </c>
      <c r="CT30" s="1" t="s">
        <v>187</v>
      </c>
      <c r="CU30" s="1" t="s">
        <v>188</v>
      </c>
      <c r="CV30" s="1" t="s">
        <v>189</v>
      </c>
      <c r="CW30" s="1" t="s">
        <v>190</v>
      </c>
      <c r="CX30" s="1" t="s">
        <v>767</v>
      </c>
      <c r="CY30" s="1" t="s">
        <v>223</v>
      </c>
      <c r="CZ30" s="1" t="s">
        <v>193</v>
      </c>
      <c r="DA30" s="1" t="s">
        <v>658</v>
      </c>
      <c r="DB30" s="1" t="s">
        <v>766</v>
      </c>
      <c r="DD30" s="1" t="s">
        <v>159</v>
      </c>
      <c r="DF30" s="1">
        <v>1223</v>
      </c>
      <c r="DG30" s="1">
        <v>200</v>
      </c>
      <c r="DH30" s="1" t="s">
        <v>196</v>
      </c>
      <c r="DI30" s="1" t="s">
        <v>156</v>
      </c>
      <c r="DJ30" s="1" t="s">
        <v>177</v>
      </c>
      <c r="DK30" s="1" t="s">
        <v>690</v>
      </c>
      <c r="DL30" s="1">
        <v>100</v>
      </c>
      <c r="DM30" s="1" t="s">
        <v>197</v>
      </c>
      <c r="DN30" s="1" t="s">
        <v>197</v>
      </c>
      <c r="DO30" s="1" t="s">
        <v>197</v>
      </c>
      <c r="DP30" s="1" t="s">
        <v>197</v>
      </c>
      <c r="DQ30" s="1" t="s">
        <v>197</v>
      </c>
      <c r="DR30" s="1" t="s">
        <v>197</v>
      </c>
      <c r="DS30" s="1" t="s">
        <v>197</v>
      </c>
      <c r="DT30" s="1" t="s">
        <v>409</v>
      </c>
      <c r="DU30" s="1">
        <v>1969</v>
      </c>
      <c r="DV30" s="1" t="s">
        <v>201</v>
      </c>
      <c r="DW30" s="1" t="s">
        <v>202</v>
      </c>
      <c r="DY30" s="1" t="s">
        <v>159</v>
      </c>
      <c r="EA30" s="1">
        <v>1115</v>
      </c>
      <c r="EB30" s="1" t="s">
        <v>159</v>
      </c>
      <c r="ED30" s="1">
        <v>1115</v>
      </c>
      <c r="EE30" s="1" t="s">
        <v>370</v>
      </c>
      <c r="EF30" s="1" t="s">
        <v>391</v>
      </c>
      <c r="EG30" s="1" t="s">
        <v>342</v>
      </c>
      <c r="EH30" s="1" t="s">
        <v>206</v>
      </c>
      <c r="EI30" s="1" t="s">
        <v>212</v>
      </c>
    </row>
    <row r="31" spans="1:139" ht="150" hidden="1" x14ac:dyDescent="0.25">
      <c r="A31" s="1">
        <v>1469</v>
      </c>
      <c r="B31" s="1" t="s">
        <v>242</v>
      </c>
      <c r="C31" s="1" t="s">
        <v>765</v>
      </c>
      <c r="D31" s="1" t="s">
        <v>707</v>
      </c>
      <c r="E31" s="1" t="s">
        <v>357</v>
      </c>
      <c r="F31" s="1" t="s">
        <v>671</v>
      </c>
      <c r="G31" s="1" t="s">
        <v>254</v>
      </c>
      <c r="H31" s="1" t="s">
        <v>764</v>
      </c>
      <c r="I31" s="1" t="s">
        <v>670</v>
      </c>
      <c r="J31" s="1" t="s">
        <v>669</v>
      </c>
      <c r="K31" s="1">
        <v>12</v>
      </c>
      <c r="L31" s="1" t="s">
        <v>159</v>
      </c>
      <c r="M31" s="1" t="s">
        <v>757</v>
      </c>
      <c r="O31" s="1" t="s">
        <v>763</v>
      </c>
      <c r="P31" s="1" t="s">
        <v>731</v>
      </c>
      <c r="Q31" s="1" t="s">
        <v>714</v>
      </c>
      <c r="R31" s="1" t="s">
        <v>159</v>
      </c>
      <c r="T31" s="1" t="s">
        <v>156</v>
      </c>
      <c r="U31" s="1" t="s">
        <v>406</v>
      </c>
      <c r="V31" s="1" t="s">
        <v>159</v>
      </c>
      <c r="Y31" s="1" t="s">
        <v>159</v>
      </c>
      <c r="AB31" s="1" t="s">
        <v>159</v>
      </c>
      <c r="AE31" s="1" t="s">
        <v>668</v>
      </c>
      <c r="AF31" s="1" t="s">
        <v>668</v>
      </c>
      <c r="AG31" s="1" t="s">
        <v>668</v>
      </c>
      <c r="AH31" s="1" t="s">
        <v>668</v>
      </c>
      <c r="AI31" s="1" t="s">
        <v>668</v>
      </c>
      <c r="AJ31" s="1" t="s">
        <v>668</v>
      </c>
      <c r="AK31" s="1" t="s">
        <v>699</v>
      </c>
      <c r="AL31" s="1" t="s">
        <v>699</v>
      </c>
      <c r="AM31" s="1" t="s">
        <v>665</v>
      </c>
      <c r="AN31" s="1" t="s">
        <v>665</v>
      </c>
      <c r="AO31" s="1" t="s">
        <v>699</v>
      </c>
      <c r="AP31" s="1" t="s">
        <v>665</v>
      </c>
      <c r="AQ31" s="1" t="s">
        <v>159</v>
      </c>
      <c r="BC31" s="1" t="s">
        <v>156</v>
      </c>
      <c r="BD31" s="1" t="s">
        <v>156</v>
      </c>
      <c r="BE31" s="1" t="s">
        <v>176</v>
      </c>
      <c r="BF31" s="1" t="s">
        <v>176</v>
      </c>
      <c r="BG31" s="1" t="s">
        <v>149</v>
      </c>
      <c r="BH31" s="1" t="s">
        <v>149</v>
      </c>
      <c r="BI31" s="1" t="s">
        <v>698</v>
      </c>
      <c r="BJ31" s="1" t="s">
        <v>156</v>
      </c>
      <c r="BK31" s="1" t="s">
        <v>762</v>
      </c>
      <c r="BM31" s="1" t="s">
        <v>695</v>
      </c>
      <c r="BN31" s="1" t="s">
        <v>663</v>
      </c>
      <c r="BO31" s="1" t="s">
        <v>178</v>
      </c>
      <c r="BY31" s="1" t="s">
        <v>253</v>
      </c>
      <c r="BZ31" s="1" t="s">
        <v>159</v>
      </c>
      <c r="CD31" s="1" t="s">
        <v>159</v>
      </c>
      <c r="CE31" s="1" t="s">
        <v>179</v>
      </c>
      <c r="CJ31" s="1" t="s">
        <v>180</v>
      </c>
      <c r="CK31" s="1" t="s">
        <v>181</v>
      </c>
      <c r="CL31" s="1" t="s">
        <v>761</v>
      </c>
      <c r="CP31" s="1" t="s">
        <v>183</v>
      </c>
      <c r="CQ31" s="1" t="s">
        <v>184</v>
      </c>
      <c r="CR31" s="1" t="s">
        <v>229</v>
      </c>
      <c r="CS31" s="1" t="s">
        <v>760</v>
      </c>
      <c r="CT31" s="1" t="s">
        <v>726</v>
      </c>
      <c r="CU31" s="1" t="s">
        <v>226</v>
      </c>
      <c r="CV31" s="1" t="s">
        <v>189</v>
      </c>
      <c r="CW31" s="1" t="s">
        <v>190</v>
      </c>
      <c r="CX31" s="1" t="s">
        <v>759</v>
      </c>
      <c r="CY31" s="1" t="s">
        <v>223</v>
      </c>
      <c r="CZ31" s="1" t="s">
        <v>193</v>
      </c>
      <c r="DA31" s="1" t="s">
        <v>194</v>
      </c>
      <c r="DB31" s="1" t="s">
        <v>701</v>
      </c>
      <c r="DD31" s="1" t="s">
        <v>159</v>
      </c>
      <c r="DF31" s="1">
        <v>1151</v>
      </c>
      <c r="DG31" s="1">
        <v>370</v>
      </c>
      <c r="DH31" s="1" t="s">
        <v>758</v>
      </c>
      <c r="DI31" s="1" t="s">
        <v>159</v>
      </c>
      <c r="DM31" s="1" t="s">
        <v>197</v>
      </c>
      <c r="DN31" s="1" t="s">
        <v>197</v>
      </c>
      <c r="DO31" s="1" t="s">
        <v>197</v>
      </c>
      <c r="DP31" s="1" t="s">
        <v>198</v>
      </c>
      <c r="DQ31" s="1" t="s">
        <v>198</v>
      </c>
      <c r="DR31" s="1" t="s">
        <v>198</v>
      </c>
      <c r="DS31" s="1" t="s">
        <v>197</v>
      </c>
      <c r="DT31" s="1" t="s">
        <v>200</v>
      </c>
      <c r="DU31" s="1">
        <v>1986</v>
      </c>
      <c r="DV31" s="1" t="s">
        <v>245</v>
      </c>
      <c r="DW31" s="1" t="s">
        <v>202</v>
      </c>
      <c r="DY31" s="1" t="s">
        <v>159</v>
      </c>
      <c r="EA31" s="1">
        <v>3000</v>
      </c>
      <c r="EB31" s="1" t="s">
        <v>159</v>
      </c>
      <c r="ED31" s="1">
        <v>1037</v>
      </c>
      <c r="EE31" s="1" t="s">
        <v>203</v>
      </c>
      <c r="EF31" s="1" t="s">
        <v>204</v>
      </c>
      <c r="EG31" s="1" t="s">
        <v>343</v>
      </c>
      <c r="EH31" s="1" t="s">
        <v>243</v>
      </c>
      <c r="EI31" s="1" t="s">
        <v>212</v>
      </c>
    </row>
    <row r="32" spans="1:139" ht="60" hidden="1" x14ac:dyDescent="0.25">
      <c r="A32" s="1">
        <v>1469</v>
      </c>
      <c r="B32" s="1" t="s">
        <v>684</v>
      </c>
      <c r="C32" s="1" t="s">
        <v>569</v>
      </c>
      <c r="D32" s="1" t="s">
        <v>722</v>
      </c>
      <c r="E32" s="1" t="s">
        <v>357</v>
      </c>
      <c r="F32" s="1" t="s">
        <v>687</v>
      </c>
      <c r="G32" s="1" t="s">
        <v>254</v>
      </c>
      <c r="H32" s="1" t="s">
        <v>706</v>
      </c>
      <c r="I32" s="1" t="s">
        <v>686</v>
      </c>
      <c r="J32" s="1" t="s">
        <v>669</v>
      </c>
      <c r="K32" s="1">
        <v>3</v>
      </c>
      <c r="L32" s="1" t="s">
        <v>159</v>
      </c>
      <c r="M32" s="1" t="s">
        <v>757</v>
      </c>
      <c r="N32" s="1" t="s">
        <v>721</v>
      </c>
      <c r="P32" s="1" t="s">
        <v>159</v>
      </c>
      <c r="Q32" s="1" t="s">
        <v>756</v>
      </c>
      <c r="R32" s="1" t="s">
        <v>159</v>
      </c>
      <c r="T32" s="1" t="s">
        <v>159</v>
      </c>
      <c r="V32" s="1" t="s">
        <v>159</v>
      </c>
      <c r="Y32" s="1" t="s">
        <v>159</v>
      </c>
      <c r="AB32" s="1" t="s">
        <v>156</v>
      </c>
      <c r="AC32" s="1" t="s">
        <v>755</v>
      </c>
      <c r="AD32" s="1" t="s">
        <v>754</v>
      </c>
      <c r="AE32" s="1" t="s">
        <v>668</v>
      </c>
      <c r="AF32" s="1" t="s">
        <v>668</v>
      </c>
      <c r="AG32" s="1" t="s">
        <v>668</v>
      </c>
      <c r="AH32" s="1" t="s">
        <v>668</v>
      </c>
      <c r="AI32" s="1" t="s">
        <v>679</v>
      </c>
      <c r="AJ32" s="1" t="s">
        <v>668</v>
      </c>
      <c r="AK32" s="1" t="s">
        <v>667</v>
      </c>
      <c r="AL32" s="1" t="s">
        <v>665</v>
      </c>
      <c r="AM32" s="1" t="s">
        <v>665</v>
      </c>
      <c r="AN32" s="1" t="s">
        <v>665</v>
      </c>
      <c r="AO32" s="1" t="s">
        <v>665</v>
      </c>
      <c r="AP32" s="1" t="s">
        <v>665</v>
      </c>
      <c r="AQ32" s="1" t="s">
        <v>156</v>
      </c>
      <c r="AR32" s="1" t="s">
        <v>665</v>
      </c>
      <c r="AS32" s="1" t="s">
        <v>665</v>
      </c>
      <c r="AT32" s="1">
        <v>3</v>
      </c>
      <c r="AU32" s="1" t="s">
        <v>176</v>
      </c>
      <c r="BB32" s="1" t="s">
        <v>753</v>
      </c>
      <c r="BC32" s="1" t="s">
        <v>156</v>
      </c>
      <c r="BD32" s="1" t="s">
        <v>159</v>
      </c>
      <c r="BE32" s="1" t="s">
        <v>176</v>
      </c>
      <c r="BF32" s="1" t="s">
        <v>149</v>
      </c>
      <c r="BG32" s="1" t="s">
        <v>176</v>
      </c>
      <c r="BH32" s="1" t="s">
        <v>176</v>
      </c>
      <c r="BI32" s="1" t="s">
        <v>664</v>
      </c>
      <c r="BJ32" s="1" t="s">
        <v>159</v>
      </c>
      <c r="BO32" s="1" t="s">
        <v>719</v>
      </c>
      <c r="BY32" s="1" t="s">
        <v>752</v>
      </c>
      <c r="BZ32" s="1" t="s">
        <v>159</v>
      </c>
      <c r="CD32" s="1" t="s">
        <v>159</v>
      </c>
      <c r="CE32" s="1" t="s">
        <v>179</v>
      </c>
      <c r="CJ32" s="1" t="s">
        <v>180</v>
      </c>
      <c r="CK32" s="1" t="s">
        <v>751</v>
      </c>
      <c r="CP32" s="1" t="s">
        <v>718</v>
      </c>
      <c r="DT32" s="1" t="s">
        <v>409</v>
      </c>
      <c r="DU32" s="1">
        <v>1990</v>
      </c>
      <c r="DV32" s="1" t="s">
        <v>656</v>
      </c>
      <c r="DW32" s="1" t="s">
        <v>202</v>
      </c>
      <c r="DY32" s="1" t="s">
        <v>159</v>
      </c>
      <c r="EA32" s="1">
        <v>1039</v>
      </c>
      <c r="EB32" s="1" t="s">
        <v>159</v>
      </c>
      <c r="ED32" s="1">
        <v>1039</v>
      </c>
      <c r="EE32" s="1" t="s">
        <v>203</v>
      </c>
      <c r="EF32" s="1" t="s">
        <v>400</v>
      </c>
      <c r="EG32" s="1" t="s">
        <v>205</v>
      </c>
      <c r="EH32" s="1" t="s">
        <v>243</v>
      </c>
      <c r="EI32" s="1" t="s">
        <v>426</v>
      </c>
    </row>
    <row r="33" spans="1:139" ht="45" hidden="1" x14ac:dyDescent="0.25">
      <c r="A33" s="1">
        <v>1469</v>
      </c>
      <c r="B33" s="1" t="s">
        <v>242</v>
      </c>
      <c r="C33" s="1" t="s">
        <v>457</v>
      </c>
      <c r="D33" s="1" t="s">
        <v>707</v>
      </c>
      <c r="E33" s="1" t="s">
        <v>357</v>
      </c>
      <c r="F33" s="1" t="s">
        <v>671</v>
      </c>
      <c r="G33" s="1" t="s">
        <v>367</v>
      </c>
      <c r="H33" s="1" t="s">
        <v>706</v>
      </c>
      <c r="I33" s="1" t="s">
        <v>670</v>
      </c>
      <c r="J33" s="1" t="s">
        <v>735</v>
      </c>
      <c r="K33" s="1">
        <v>14</v>
      </c>
      <c r="L33" s="1" t="s">
        <v>159</v>
      </c>
      <c r="M33" s="1" t="s">
        <v>716</v>
      </c>
      <c r="O33" s="1" t="s">
        <v>750</v>
      </c>
      <c r="P33" s="1" t="s">
        <v>731</v>
      </c>
      <c r="Q33" s="1" t="s">
        <v>714</v>
      </c>
      <c r="R33" s="1" t="s">
        <v>159</v>
      </c>
      <c r="T33" s="1" t="s">
        <v>159</v>
      </c>
      <c r="V33" s="1" t="s">
        <v>156</v>
      </c>
      <c r="W33" s="1" t="s">
        <v>749</v>
      </c>
      <c r="X33" s="1" t="s">
        <v>414</v>
      </c>
      <c r="Y33" s="1" t="s">
        <v>156</v>
      </c>
      <c r="Z33" s="1" t="s">
        <v>748</v>
      </c>
      <c r="AA33" s="1" t="s">
        <v>414</v>
      </c>
      <c r="AB33" s="1" t="s">
        <v>156</v>
      </c>
      <c r="AC33" s="1" t="s">
        <v>436</v>
      </c>
      <c r="AD33" s="1" t="s">
        <v>372</v>
      </c>
      <c r="AE33" s="1" t="s">
        <v>165</v>
      </c>
      <c r="AF33" s="1" t="s">
        <v>679</v>
      </c>
      <c r="AG33" s="1" t="s">
        <v>165</v>
      </c>
      <c r="AH33" s="1" t="s">
        <v>668</v>
      </c>
      <c r="AI33" s="1" t="s">
        <v>679</v>
      </c>
      <c r="AJ33" s="1" t="s">
        <v>668</v>
      </c>
      <c r="AK33" s="1" t="s">
        <v>699</v>
      </c>
      <c r="AL33" s="1" t="s">
        <v>699</v>
      </c>
      <c r="AM33" s="1" t="s">
        <v>699</v>
      </c>
      <c r="AN33" s="1" t="s">
        <v>665</v>
      </c>
      <c r="AO33" s="1" t="s">
        <v>665</v>
      </c>
      <c r="AP33" s="1" t="s">
        <v>699</v>
      </c>
      <c r="AQ33" s="1" t="s">
        <v>159</v>
      </c>
      <c r="BC33" s="1" t="s">
        <v>159</v>
      </c>
      <c r="BE33" s="1" t="s">
        <v>176</v>
      </c>
      <c r="BF33" s="1" t="s">
        <v>176</v>
      </c>
      <c r="BG33" s="1" t="s">
        <v>149</v>
      </c>
      <c r="BH33" s="1" t="s">
        <v>149</v>
      </c>
      <c r="BI33" s="1" t="s">
        <v>698</v>
      </c>
      <c r="BJ33" s="1" t="s">
        <v>156</v>
      </c>
      <c r="BK33" s="1" t="s">
        <v>747</v>
      </c>
      <c r="BM33" s="1" t="s">
        <v>695</v>
      </c>
      <c r="BN33" s="1" t="s">
        <v>663</v>
      </c>
      <c r="BO33" s="1" t="s">
        <v>178</v>
      </c>
      <c r="BY33" s="1" t="s">
        <v>253</v>
      </c>
      <c r="BZ33" s="1" t="s">
        <v>159</v>
      </c>
      <c r="CD33" s="1" t="s">
        <v>159</v>
      </c>
      <c r="CE33" s="1" t="s">
        <v>179</v>
      </c>
      <c r="CJ33" s="1" t="s">
        <v>180</v>
      </c>
      <c r="CK33" s="1" t="s">
        <v>746</v>
      </c>
      <c r="CP33" s="1" t="s">
        <v>183</v>
      </c>
      <c r="CQ33" s="1" t="s">
        <v>184</v>
      </c>
      <c r="CR33" s="1" t="s">
        <v>229</v>
      </c>
      <c r="CS33" s="1" t="s">
        <v>745</v>
      </c>
      <c r="CT33" s="1" t="s">
        <v>726</v>
      </c>
      <c r="CU33" s="1" t="s">
        <v>226</v>
      </c>
      <c r="CV33" s="1" t="s">
        <v>189</v>
      </c>
      <c r="CW33" s="1" t="s">
        <v>190</v>
      </c>
      <c r="CX33" s="1" t="s">
        <v>744</v>
      </c>
      <c r="CY33" s="1" t="s">
        <v>223</v>
      </c>
      <c r="CZ33" s="1" t="s">
        <v>193</v>
      </c>
      <c r="DA33" s="1" t="s">
        <v>658</v>
      </c>
      <c r="DB33" s="1" t="s">
        <v>743</v>
      </c>
      <c r="DD33" s="1" t="s">
        <v>159</v>
      </c>
      <c r="DF33" s="1">
        <v>2085</v>
      </c>
      <c r="DG33" s="1">
        <v>200</v>
      </c>
      <c r="DH33" s="1" t="s">
        <v>196</v>
      </c>
      <c r="DI33" s="1" t="s">
        <v>156</v>
      </c>
      <c r="DJ33" s="1" t="s">
        <v>231</v>
      </c>
      <c r="DK33" s="1" t="s">
        <v>225</v>
      </c>
      <c r="DL33" s="1">
        <v>150</v>
      </c>
      <c r="DM33" s="1" t="s">
        <v>197</v>
      </c>
      <c r="DN33" s="1" t="s">
        <v>197</v>
      </c>
      <c r="DO33" s="1" t="s">
        <v>197</v>
      </c>
      <c r="DP33" s="1" t="s">
        <v>197</v>
      </c>
      <c r="DQ33" s="1" t="s">
        <v>197</v>
      </c>
      <c r="DR33" s="1" t="s">
        <v>197</v>
      </c>
      <c r="DS33" s="1" t="s">
        <v>197</v>
      </c>
      <c r="DT33" s="1" t="s">
        <v>200</v>
      </c>
      <c r="DU33" s="1">
        <v>1976</v>
      </c>
      <c r="DV33" s="1" t="s">
        <v>656</v>
      </c>
      <c r="DW33" s="1" t="s">
        <v>202</v>
      </c>
      <c r="DY33" s="1" t="s">
        <v>159</v>
      </c>
      <c r="EA33" s="1">
        <v>2085</v>
      </c>
      <c r="EB33" s="1" t="s">
        <v>159</v>
      </c>
      <c r="ED33" s="1">
        <v>2085</v>
      </c>
      <c r="EE33" s="1" t="s">
        <v>370</v>
      </c>
      <c r="EF33" s="1" t="s">
        <v>391</v>
      </c>
      <c r="EG33" s="1" t="s">
        <v>391</v>
      </c>
      <c r="EH33" s="1" t="s">
        <v>243</v>
      </c>
      <c r="EI33" s="1" t="s">
        <v>212</v>
      </c>
    </row>
    <row r="34" spans="1:139" ht="75" x14ac:dyDescent="0.25">
      <c r="A34" s="1">
        <v>1469</v>
      </c>
      <c r="B34" s="1" t="s">
        <v>673</v>
      </c>
      <c r="C34" s="1" t="s">
        <v>742</v>
      </c>
      <c r="D34" s="1" t="s">
        <v>683</v>
      </c>
      <c r="E34" s="1" t="s">
        <v>394</v>
      </c>
      <c r="F34" s="1" t="s">
        <v>687</v>
      </c>
      <c r="G34" s="1" t="s">
        <v>356</v>
      </c>
      <c r="H34" s="1" t="s">
        <v>706</v>
      </c>
      <c r="I34" s="1" t="s">
        <v>686</v>
      </c>
      <c r="J34" s="1" t="s">
        <v>669</v>
      </c>
      <c r="K34" s="1">
        <v>4</v>
      </c>
      <c r="L34" s="1" t="s">
        <v>159</v>
      </c>
      <c r="M34" s="1" t="s">
        <v>741</v>
      </c>
      <c r="O34" s="1" t="s">
        <v>740</v>
      </c>
      <c r="P34" s="1" t="s">
        <v>731</v>
      </c>
      <c r="Q34" s="1" t="s">
        <v>730</v>
      </c>
      <c r="R34" s="1" t="s">
        <v>156</v>
      </c>
      <c r="S34" s="1" t="s">
        <v>176</v>
      </c>
      <c r="T34" s="1" t="s">
        <v>159</v>
      </c>
      <c r="V34" s="1" t="s">
        <v>156</v>
      </c>
      <c r="W34" s="1" t="s">
        <v>485</v>
      </c>
      <c r="X34" s="1" t="s">
        <v>496</v>
      </c>
      <c r="Y34" s="1" t="s">
        <v>159</v>
      </c>
      <c r="AB34" s="1" t="s">
        <v>159</v>
      </c>
      <c r="AE34" s="1" t="s">
        <v>668</v>
      </c>
      <c r="AF34" s="1" t="s">
        <v>668</v>
      </c>
      <c r="AG34" s="1" t="s">
        <v>668</v>
      </c>
      <c r="AH34" s="1" t="s">
        <v>668</v>
      </c>
      <c r="AI34" s="1" t="s">
        <v>668</v>
      </c>
      <c r="AJ34" s="1" t="s">
        <v>668</v>
      </c>
      <c r="AK34" s="1" t="s">
        <v>699</v>
      </c>
      <c r="AL34" s="1" t="s">
        <v>667</v>
      </c>
      <c r="AQ34" s="1" t="s">
        <v>159</v>
      </c>
      <c r="BC34" s="1" t="s">
        <v>156</v>
      </c>
      <c r="BD34" s="1" t="s">
        <v>159</v>
      </c>
      <c r="BE34" s="1" t="s">
        <v>149</v>
      </c>
      <c r="BF34" s="1" t="s">
        <v>176</v>
      </c>
      <c r="BG34" s="1" t="s">
        <v>149</v>
      </c>
      <c r="BH34" s="1" t="s">
        <v>149</v>
      </c>
      <c r="BI34" s="1" t="s">
        <v>698</v>
      </c>
      <c r="BJ34" s="1" t="s">
        <v>156</v>
      </c>
      <c r="BK34" s="1" t="s">
        <v>739</v>
      </c>
      <c r="BM34" s="1" t="s">
        <v>695</v>
      </c>
      <c r="BN34" s="1" t="s">
        <v>663</v>
      </c>
      <c r="BO34" s="1" t="s">
        <v>178</v>
      </c>
      <c r="BY34" s="1" t="s">
        <v>474</v>
      </c>
      <c r="BZ34" s="1" t="s">
        <v>159</v>
      </c>
      <c r="CD34" s="1" t="s">
        <v>159</v>
      </c>
      <c r="CE34" s="1" t="s">
        <v>179</v>
      </c>
      <c r="CJ34" s="1" t="s">
        <v>180</v>
      </c>
      <c r="CK34" s="1" t="s">
        <v>181</v>
      </c>
      <c r="CL34" s="1" t="s">
        <v>662</v>
      </c>
      <c r="CP34" s="1" t="s">
        <v>183</v>
      </c>
      <c r="CQ34" s="1" t="s">
        <v>184</v>
      </c>
      <c r="CR34" s="1" t="s">
        <v>185</v>
      </c>
      <c r="CS34" s="1" t="s">
        <v>738</v>
      </c>
      <c r="CT34" s="1" t="s">
        <v>187</v>
      </c>
      <c r="CU34" s="1" t="s">
        <v>226</v>
      </c>
      <c r="CV34" s="1" t="s">
        <v>189</v>
      </c>
      <c r="CW34" s="1" t="s">
        <v>690</v>
      </c>
      <c r="CX34" s="1" t="s">
        <v>737</v>
      </c>
      <c r="CY34" s="1" t="s">
        <v>192</v>
      </c>
      <c r="CZ34" s="1" t="s">
        <v>193</v>
      </c>
      <c r="DA34" s="1" t="s">
        <v>692</v>
      </c>
      <c r="DB34" s="1" t="s">
        <v>736</v>
      </c>
      <c r="DD34" s="1" t="s">
        <v>159</v>
      </c>
      <c r="DF34" s="1">
        <v>3300</v>
      </c>
      <c r="DH34" s="1" t="s">
        <v>196</v>
      </c>
      <c r="DI34" s="1" t="s">
        <v>159</v>
      </c>
      <c r="DM34" s="1" t="s">
        <v>198</v>
      </c>
      <c r="DN34" s="1" t="s">
        <v>199</v>
      </c>
      <c r="DO34" s="1" t="s">
        <v>198</v>
      </c>
      <c r="DP34" s="1" t="s">
        <v>199</v>
      </c>
      <c r="DQ34" s="1" t="s">
        <v>198</v>
      </c>
      <c r="DR34" s="1" t="s">
        <v>197</v>
      </c>
      <c r="DS34" s="1" t="s">
        <v>198</v>
      </c>
      <c r="DT34" s="1" t="s">
        <v>200</v>
      </c>
      <c r="DU34" s="1">
        <v>1969</v>
      </c>
      <c r="DV34" s="1" t="s">
        <v>201</v>
      </c>
      <c r="DW34" s="1" t="s">
        <v>202</v>
      </c>
      <c r="DY34" s="1" t="s">
        <v>159</v>
      </c>
      <c r="EA34" s="1">
        <v>3325</v>
      </c>
      <c r="EB34" s="1" t="s">
        <v>159</v>
      </c>
      <c r="ED34" s="1">
        <v>3325</v>
      </c>
      <c r="EE34" s="1" t="s">
        <v>203</v>
      </c>
      <c r="EF34" s="1" t="s">
        <v>204</v>
      </c>
      <c r="EG34" s="1" t="s">
        <v>408</v>
      </c>
      <c r="EH34" s="1" t="s">
        <v>206</v>
      </c>
      <c r="EI34" s="1" t="s">
        <v>212</v>
      </c>
    </row>
    <row r="35" spans="1:139" ht="30" hidden="1" x14ac:dyDescent="0.25">
      <c r="A35" s="1">
        <v>1469</v>
      </c>
      <c r="B35" s="1" t="s">
        <v>673</v>
      </c>
      <c r="C35" s="1" t="s">
        <v>511</v>
      </c>
      <c r="E35" s="1" t="s">
        <v>357</v>
      </c>
      <c r="F35" s="1" t="s">
        <v>671</v>
      </c>
      <c r="G35" s="1" t="s">
        <v>254</v>
      </c>
      <c r="H35" s="1" t="s">
        <v>706</v>
      </c>
      <c r="I35" s="1" t="s">
        <v>681</v>
      </c>
      <c r="J35" s="1" t="s">
        <v>735</v>
      </c>
    </row>
    <row r="36" spans="1:139" ht="90" hidden="1" x14ac:dyDescent="0.25">
      <c r="A36" s="1">
        <v>1469</v>
      </c>
      <c r="B36" s="1" t="s">
        <v>242</v>
      </c>
      <c r="C36" s="1" t="s">
        <v>734</v>
      </c>
      <c r="D36" s="1" t="s">
        <v>707</v>
      </c>
      <c r="E36" s="1" t="s">
        <v>357</v>
      </c>
      <c r="F36" s="1" t="s">
        <v>687</v>
      </c>
      <c r="G36" s="1" t="s">
        <v>367</v>
      </c>
      <c r="H36" s="1" t="s">
        <v>706</v>
      </c>
      <c r="I36" s="1" t="s">
        <v>681</v>
      </c>
      <c r="J36" s="1" t="s">
        <v>669</v>
      </c>
      <c r="K36" s="1">
        <v>10</v>
      </c>
      <c r="L36" s="1" t="s">
        <v>159</v>
      </c>
      <c r="M36" s="1" t="s">
        <v>733</v>
      </c>
      <c r="O36" s="1" t="s">
        <v>732</v>
      </c>
      <c r="P36" s="1" t="s">
        <v>731</v>
      </c>
      <c r="Q36" s="1" t="s">
        <v>730</v>
      </c>
      <c r="R36" s="1" t="s">
        <v>159</v>
      </c>
      <c r="T36" s="1" t="s">
        <v>156</v>
      </c>
      <c r="U36" s="1" t="s">
        <v>406</v>
      </c>
      <c r="V36" s="1" t="s">
        <v>159</v>
      </c>
      <c r="Y36" s="1" t="s">
        <v>159</v>
      </c>
      <c r="AB36" s="1" t="s">
        <v>159</v>
      </c>
      <c r="AG36" s="1" t="s">
        <v>679</v>
      </c>
      <c r="AK36" s="1" t="s">
        <v>665</v>
      </c>
      <c r="AL36" s="1" t="s">
        <v>665</v>
      </c>
      <c r="AM36" s="1" t="s">
        <v>665</v>
      </c>
      <c r="AN36" s="1" t="s">
        <v>665</v>
      </c>
      <c r="AO36" s="1" t="s">
        <v>665</v>
      </c>
      <c r="AP36" s="1" t="s">
        <v>666</v>
      </c>
      <c r="AQ36" s="1" t="s">
        <v>159</v>
      </c>
      <c r="BC36" s="1" t="s">
        <v>159</v>
      </c>
      <c r="BE36" s="1" t="s">
        <v>176</v>
      </c>
      <c r="BF36" s="1" t="s">
        <v>176</v>
      </c>
      <c r="BG36" s="1" t="s">
        <v>149</v>
      </c>
      <c r="BH36" s="1" t="s">
        <v>149</v>
      </c>
      <c r="BI36" s="1" t="s">
        <v>698</v>
      </c>
      <c r="BJ36" s="1" t="s">
        <v>156</v>
      </c>
      <c r="BK36" s="1" t="s">
        <v>729</v>
      </c>
      <c r="BM36" s="1" t="s">
        <v>728</v>
      </c>
      <c r="BN36" s="1" t="s">
        <v>663</v>
      </c>
      <c r="BO36" s="1" t="s">
        <v>178</v>
      </c>
      <c r="BY36" s="1" t="s">
        <v>474</v>
      </c>
      <c r="BZ36" s="1" t="s">
        <v>159</v>
      </c>
      <c r="CD36" s="1" t="s">
        <v>159</v>
      </c>
      <c r="CE36" s="1" t="s">
        <v>179</v>
      </c>
      <c r="CJ36" s="1" t="s">
        <v>176</v>
      </c>
      <c r="CK36" s="1" t="s">
        <v>181</v>
      </c>
      <c r="CL36" s="1" t="s">
        <v>182</v>
      </c>
      <c r="CP36" s="1" t="s">
        <v>183</v>
      </c>
      <c r="CQ36" s="1" t="s">
        <v>184</v>
      </c>
      <c r="CR36" s="1" t="s">
        <v>710</v>
      </c>
      <c r="CS36" s="1" t="s">
        <v>727</v>
      </c>
      <c r="CT36" s="1" t="s">
        <v>726</v>
      </c>
      <c r="CU36" s="1" t="s">
        <v>249</v>
      </c>
      <c r="CV36" s="1" t="s">
        <v>709</v>
      </c>
      <c r="CW36" s="1" t="s">
        <v>225</v>
      </c>
      <c r="CX36" s="1" t="s">
        <v>725</v>
      </c>
      <c r="CY36" s="1" t="s">
        <v>192</v>
      </c>
      <c r="CZ36" s="1" t="s">
        <v>193</v>
      </c>
      <c r="DA36" s="1" t="s">
        <v>221</v>
      </c>
      <c r="DB36" s="1" t="s">
        <v>724</v>
      </c>
      <c r="DD36" s="1" t="s">
        <v>159</v>
      </c>
      <c r="DF36" s="1">
        <v>4032</v>
      </c>
      <c r="DG36" s="1">
        <v>123</v>
      </c>
      <c r="DH36" s="1" t="s">
        <v>196</v>
      </c>
      <c r="DI36" s="1" t="s">
        <v>159</v>
      </c>
      <c r="DM36" s="1" t="s">
        <v>198</v>
      </c>
      <c r="DN36" s="1" t="s">
        <v>199</v>
      </c>
      <c r="DO36" s="1" t="s">
        <v>246</v>
      </c>
      <c r="DP36" s="1" t="s">
        <v>199</v>
      </c>
      <c r="DQ36" s="1" t="s">
        <v>246</v>
      </c>
      <c r="DR36" s="1" t="s">
        <v>199</v>
      </c>
      <c r="DS36" s="1" t="s">
        <v>199</v>
      </c>
      <c r="DT36" s="1" t="s">
        <v>200</v>
      </c>
      <c r="DU36" s="1">
        <v>1972</v>
      </c>
      <c r="DV36" s="1" t="s">
        <v>723</v>
      </c>
      <c r="DW36" s="1" t="s">
        <v>202</v>
      </c>
      <c r="DY36" s="1" t="s">
        <v>159</v>
      </c>
      <c r="EA36" s="1">
        <v>4032</v>
      </c>
      <c r="EB36" s="1" t="s">
        <v>159</v>
      </c>
      <c r="ED36" s="1">
        <v>4027</v>
      </c>
      <c r="EE36" s="1" t="s">
        <v>370</v>
      </c>
      <c r="EF36" s="1" t="s">
        <v>204</v>
      </c>
      <c r="EG36" s="1" t="s">
        <v>343</v>
      </c>
      <c r="EH36" s="1" t="s">
        <v>206</v>
      </c>
      <c r="EI36" s="1" t="s">
        <v>212</v>
      </c>
    </row>
    <row r="37" spans="1:139" ht="60" hidden="1" x14ac:dyDescent="0.25">
      <c r="A37" s="1">
        <v>1469</v>
      </c>
      <c r="B37" s="1" t="s">
        <v>684</v>
      </c>
      <c r="C37" s="1" t="s">
        <v>569</v>
      </c>
      <c r="D37" s="1" t="s">
        <v>722</v>
      </c>
      <c r="E37" s="1" t="s">
        <v>357</v>
      </c>
      <c r="F37" s="1" t="s">
        <v>671</v>
      </c>
      <c r="G37" s="1" t="s">
        <v>254</v>
      </c>
      <c r="H37" s="1" t="s">
        <v>355</v>
      </c>
      <c r="I37" s="1" t="s">
        <v>686</v>
      </c>
      <c r="J37" s="1" t="s">
        <v>685</v>
      </c>
      <c r="K37" s="1">
        <v>6</v>
      </c>
      <c r="L37" s="1" t="s">
        <v>159</v>
      </c>
      <c r="M37" s="1" t="s">
        <v>716</v>
      </c>
      <c r="N37" s="1" t="s">
        <v>721</v>
      </c>
      <c r="P37" s="1" t="s">
        <v>159</v>
      </c>
      <c r="Q37" s="1" t="s">
        <v>714</v>
      </c>
      <c r="R37" s="1" t="s">
        <v>159</v>
      </c>
      <c r="T37" s="1" t="s">
        <v>159</v>
      </c>
      <c r="V37" s="1" t="s">
        <v>159</v>
      </c>
      <c r="Y37" s="1" t="s">
        <v>159</v>
      </c>
      <c r="AB37" s="1" t="s">
        <v>159</v>
      </c>
      <c r="AE37" s="1" t="s">
        <v>668</v>
      </c>
      <c r="AF37" s="1" t="s">
        <v>668</v>
      </c>
      <c r="AG37" s="1" t="s">
        <v>165</v>
      </c>
      <c r="AH37" s="1" t="s">
        <v>668</v>
      </c>
      <c r="AI37" s="1" t="s">
        <v>679</v>
      </c>
      <c r="AJ37" s="1" t="s">
        <v>165</v>
      </c>
      <c r="AK37" s="1" t="s">
        <v>667</v>
      </c>
      <c r="AL37" s="1" t="s">
        <v>665</v>
      </c>
      <c r="AM37" s="1" t="s">
        <v>665</v>
      </c>
      <c r="AN37" s="1" t="s">
        <v>699</v>
      </c>
      <c r="AO37" s="1" t="s">
        <v>665</v>
      </c>
      <c r="AP37" s="1" t="s">
        <v>665</v>
      </c>
      <c r="AQ37" s="1" t="s">
        <v>156</v>
      </c>
      <c r="AR37" s="1" t="s">
        <v>665</v>
      </c>
      <c r="AS37" s="1" t="s">
        <v>665</v>
      </c>
      <c r="AT37" s="1">
        <v>4</v>
      </c>
      <c r="AU37" s="1" t="s">
        <v>149</v>
      </c>
      <c r="AV37" s="1" t="s">
        <v>176</v>
      </c>
      <c r="AW37" s="1" t="s">
        <v>149</v>
      </c>
      <c r="AX37" s="1" t="s">
        <v>149</v>
      </c>
      <c r="AY37" s="1" t="s">
        <v>176</v>
      </c>
      <c r="AZ37" s="1" t="s">
        <v>149</v>
      </c>
      <c r="BA37" s="1" t="s">
        <v>176</v>
      </c>
      <c r="BB37" s="1" t="s">
        <v>720</v>
      </c>
      <c r="BC37" s="1" t="s">
        <v>156</v>
      </c>
      <c r="BD37" s="1" t="s">
        <v>159</v>
      </c>
      <c r="BE37" s="1" t="s">
        <v>176</v>
      </c>
      <c r="BF37" s="1" t="s">
        <v>176</v>
      </c>
      <c r="BG37" s="1" t="s">
        <v>149</v>
      </c>
      <c r="BH37" s="1" t="s">
        <v>149</v>
      </c>
      <c r="BI37" s="1" t="s">
        <v>664</v>
      </c>
      <c r="BJ37" s="1" t="s">
        <v>159</v>
      </c>
      <c r="BO37" s="1" t="s">
        <v>719</v>
      </c>
      <c r="BY37" s="1" t="s">
        <v>253</v>
      </c>
      <c r="BZ37" s="1" t="s">
        <v>156</v>
      </c>
      <c r="CA37" s="1">
        <v>4</v>
      </c>
      <c r="CB37" s="1">
        <v>4</v>
      </c>
      <c r="CC37" s="1" t="s">
        <v>159</v>
      </c>
      <c r="CD37" s="1" t="s">
        <v>159</v>
      </c>
      <c r="CE37" s="1" t="s">
        <v>179</v>
      </c>
      <c r="CJ37" s="1" t="s">
        <v>348</v>
      </c>
      <c r="CK37" s="1" t="s">
        <v>181</v>
      </c>
      <c r="CL37" s="1" t="s">
        <v>230</v>
      </c>
      <c r="CP37" s="1" t="s">
        <v>718</v>
      </c>
      <c r="DT37" s="1" t="s">
        <v>200</v>
      </c>
      <c r="DU37" s="1">
        <v>1993</v>
      </c>
      <c r="DV37" s="1" t="s">
        <v>656</v>
      </c>
      <c r="DW37" s="1" t="s">
        <v>202</v>
      </c>
      <c r="DY37" s="1" t="s">
        <v>159</v>
      </c>
      <c r="EA37" s="1">
        <v>3373</v>
      </c>
      <c r="EB37" s="1" t="s">
        <v>159</v>
      </c>
      <c r="ED37" s="1">
        <v>3300</v>
      </c>
      <c r="EE37" s="1" t="s">
        <v>370</v>
      </c>
      <c r="EF37" s="1" t="s">
        <v>391</v>
      </c>
      <c r="EG37" s="1" t="s">
        <v>205</v>
      </c>
      <c r="EH37" s="1" t="s">
        <v>206</v>
      </c>
      <c r="EI37" s="1" t="s">
        <v>207</v>
      </c>
    </row>
    <row r="38" spans="1:139" ht="45" hidden="1" x14ac:dyDescent="0.25">
      <c r="A38" s="1">
        <v>1469</v>
      </c>
      <c r="B38" s="1" t="s">
        <v>684</v>
      </c>
      <c r="C38" s="1" t="s">
        <v>374</v>
      </c>
      <c r="D38" s="1" t="s">
        <v>683</v>
      </c>
      <c r="E38" s="1" t="s">
        <v>394</v>
      </c>
      <c r="F38" s="1" t="s">
        <v>671</v>
      </c>
      <c r="G38" s="1" t="s">
        <v>254</v>
      </c>
      <c r="H38" s="1" t="s">
        <v>355</v>
      </c>
      <c r="I38" s="1" t="s">
        <v>686</v>
      </c>
      <c r="J38" s="1" t="s">
        <v>717</v>
      </c>
      <c r="K38" s="1">
        <v>5</v>
      </c>
      <c r="L38" s="1" t="s">
        <v>159</v>
      </c>
      <c r="M38" s="1" t="s">
        <v>716</v>
      </c>
      <c r="O38" s="1" t="s">
        <v>715</v>
      </c>
      <c r="P38" s="1" t="s">
        <v>156</v>
      </c>
      <c r="Q38" s="1" t="s">
        <v>714</v>
      </c>
      <c r="R38" s="1" t="s">
        <v>156</v>
      </c>
    </row>
    <row r="39" spans="1:139" ht="60" hidden="1" x14ac:dyDescent="0.25">
      <c r="A39" s="1">
        <v>1469</v>
      </c>
      <c r="B39" s="1" t="s">
        <v>689</v>
      </c>
      <c r="C39" s="1" t="s">
        <v>537</v>
      </c>
      <c r="D39" s="1" t="s">
        <v>713</v>
      </c>
      <c r="E39" s="1" t="s">
        <v>357</v>
      </c>
      <c r="F39" s="1" t="s">
        <v>671</v>
      </c>
      <c r="G39" s="1" t="s">
        <v>254</v>
      </c>
      <c r="H39" s="1" t="s">
        <v>355</v>
      </c>
      <c r="I39" s="1" t="s">
        <v>681</v>
      </c>
      <c r="J39" s="1" t="s">
        <v>669</v>
      </c>
      <c r="K39" s="1">
        <v>6</v>
      </c>
      <c r="L39" s="1" t="s">
        <v>156</v>
      </c>
      <c r="R39" s="1" t="s">
        <v>156</v>
      </c>
      <c r="S39" s="1" t="s">
        <v>149</v>
      </c>
      <c r="T39" s="1" t="s">
        <v>156</v>
      </c>
      <c r="U39" s="1" t="s">
        <v>406</v>
      </c>
      <c r="V39" s="1" t="s">
        <v>159</v>
      </c>
      <c r="Y39" s="1" t="s">
        <v>159</v>
      </c>
      <c r="AB39" s="1" t="s">
        <v>159</v>
      </c>
      <c r="AF39" s="1" t="s">
        <v>165</v>
      </c>
      <c r="AK39" s="1" t="s">
        <v>667</v>
      </c>
      <c r="AL39" s="1" t="s">
        <v>678</v>
      </c>
      <c r="AN39" s="1" t="s">
        <v>699</v>
      </c>
      <c r="AQ39" s="1" t="s">
        <v>159</v>
      </c>
      <c r="BC39" s="1" t="s">
        <v>156</v>
      </c>
      <c r="BD39" s="1" t="s">
        <v>159</v>
      </c>
      <c r="BE39" s="1" t="s">
        <v>149</v>
      </c>
      <c r="BF39" s="1" t="s">
        <v>149</v>
      </c>
      <c r="BG39" s="1" t="s">
        <v>149</v>
      </c>
      <c r="BH39" s="1" t="s">
        <v>149</v>
      </c>
      <c r="BI39" s="1" t="s">
        <v>664</v>
      </c>
      <c r="BJ39" s="1" t="s">
        <v>159</v>
      </c>
      <c r="BO39" s="1" t="s">
        <v>156</v>
      </c>
      <c r="BQ39" s="1">
        <v>30</v>
      </c>
      <c r="BR39" s="1">
        <v>5</v>
      </c>
      <c r="BS39" s="1" t="s">
        <v>712</v>
      </c>
      <c r="BY39" s="1" t="s">
        <v>474</v>
      </c>
      <c r="BZ39" s="1" t="s">
        <v>156</v>
      </c>
      <c r="CA39" s="1">
        <v>1</v>
      </c>
      <c r="CB39" s="1">
        <v>10</v>
      </c>
      <c r="CC39" s="1" t="s">
        <v>156</v>
      </c>
      <c r="CD39" s="1" t="s">
        <v>159</v>
      </c>
      <c r="CE39" s="1" t="s">
        <v>179</v>
      </c>
      <c r="CJ39" s="1" t="s">
        <v>176</v>
      </c>
      <c r="CK39" s="1" t="s">
        <v>181</v>
      </c>
      <c r="CL39" s="1" t="s">
        <v>230</v>
      </c>
      <c r="CP39" s="1" t="s">
        <v>183</v>
      </c>
      <c r="CQ39" s="1" t="s">
        <v>675</v>
      </c>
      <c r="CR39" s="1" t="s">
        <v>710</v>
      </c>
      <c r="CS39" s="1" t="s">
        <v>711</v>
      </c>
      <c r="CT39" s="1" t="s">
        <v>187</v>
      </c>
      <c r="CU39" s="1" t="s">
        <v>674</v>
      </c>
      <c r="CV39" s="1" t="s">
        <v>709</v>
      </c>
      <c r="CW39" s="1" t="s">
        <v>690</v>
      </c>
      <c r="CX39" s="1" t="s">
        <v>708</v>
      </c>
      <c r="CY39" s="1" t="s">
        <v>192</v>
      </c>
      <c r="CZ39" s="1" t="s">
        <v>193</v>
      </c>
      <c r="DD39" s="1" t="s">
        <v>159</v>
      </c>
      <c r="DF39" s="1">
        <v>3253</v>
      </c>
      <c r="DG39" s="1">
        <v>101</v>
      </c>
      <c r="DH39" s="1" t="s">
        <v>691</v>
      </c>
      <c r="DI39" s="1" t="s">
        <v>159</v>
      </c>
      <c r="DM39" s="1" t="s">
        <v>198</v>
      </c>
      <c r="DN39" s="1" t="s">
        <v>246</v>
      </c>
      <c r="DO39" s="1" t="s">
        <v>246</v>
      </c>
      <c r="DP39" s="1" t="s">
        <v>246</v>
      </c>
      <c r="DQ39" s="1" t="s">
        <v>197</v>
      </c>
      <c r="DR39" s="1" t="s">
        <v>198</v>
      </c>
      <c r="DS39" s="1" t="s">
        <v>198</v>
      </c>
      <c r="DT39" s="1" t="s">
        <v>200</v>
      </c>
      <c r="DU39" s="1">
        <v>1993</v>
      </c>
      <c r="DV39" s="1" t="s">
        <v>656</v>
      </c>
      <c r="DW39" s="1" t="s">
        <v>202</v>
      </c>
      <c r="DY39" s="1" t="s">
        <v>159</v>
      </c>
      <c r="EA39" s="1">
        <v>3253</v>
      </c>
      <c r="EB39" s="1" t="s">
        <v>159</v>
      </c>
      <c r="ED39" s="1">
        <v>3253</v>
      </c>
      <c r="EE39" s="1" t="s">
        <v>370</v>
      </c>
      <c r="EF39" s="1" t="s">
        <v>204</v>
      </c>
      <c r="EG39" s="1" t="s">
        <v>408</v>
      </c>
      <c r="EH39" s="1" t="s">
        <v>206</v>
      </c>
      <c r="EI39" s="1" t="s">
        <v>212</v>
      </c>
    </row>
    <row r="40" spans="1:139" ht="150" hidden="1" x14ac:dyDescent="0.25">
      <c r="A40" s="1">
        <v>1469</v>
      </c>
      <c r="B40" s="1" t="s">
        <v>242</v>
      </c>
      <c r="C40" s="1" t="s">
        <v>241</v>
      </c>
      <c r="D40" s="1" t="s">
        <v>707</v>
      </c>
      <c r="E40" s="1" t="s">
        <v>357</v>
      </c>
      <c r="F40" s="1" t="s">
        <v>671</v>
      </c>
      <c r="G40" s="1" t="s">
        <v>254</v>
      </c>
      <c r="H40" s="1" t="s">
        <v>706</v>
      </c>
      <c r="I40" s="1" t="s">
        <v>681</v>
      </c>
      <c r="J40" s="1" t="s">
        <v>669</v>
      </c>
      <c r="K40" s="1">
        <v>8</v>
      </c>
      <c r="L40" s="1" t="s">
        <v>156</v>
      </c>
      <c r="R40" s="1" t="s">
        <v>156</v>
      </c>
      <c r="S40" s="1" t="s">
        <v>149</v>
      </c>
      <c r="T40" s="1" t="s">
        <v>159</v>
      </c>
      <c r="V40" s="1" t="s">
        <v>159</v>
      </c>
      <c r="Y40" s="1" t="s">
        <v>159</v>
      </c>
      <c r="AB40" s="1" t="s">
        <v>156</v>
      </c>
      <c r="AC40" s="1" t="s">
        <v>705</v>
      </c>
      <c r="AD40" s="1" t="s">
        <v>414</v>
      </c>
      <c r="AH40" s="1" t="s">
        <v>165</v>
      </c>
      <c r="AK40" s="1" t="s">
        <v>667</v>
      </c>
      <c r="AL40" s="1" t="s">
        <v>665</v>
      </c>
      <c r="AM40" s="1" t="s">
        <v>699</v>
      </c>
      <c r="AN40" s="1" t="s">
        <v>665</v>
      </c>
      <c r="AO40" s="1" t="s">
        <v>665</v>
      </c>
      <c r="AP40" s="1" t="s">
        <v>665</v>
      </c>
      <c r="AQ40" s="1" t="s">
        <v>156</v>
      </c>
      <c r="AR40" s="1" t="s">
        <v>533</v>
      </c>
      <c r="AS40" s="1" t="s">
        <v>533</v>
      </c>
      <c r="BC40" s="1" t="s">
        <v>159</v>
      </c>
      <c r="BE40" s="1" t="s">
        <v>176</v>
      </c>
      <c r="BF40" s="1" t="s">
        <v>149</v>
      </c>
      <c r="BG40" s="1" t="s">
        <v>149</v>
      </c>
      <c r="BH40" s="1" t="s">
        <v>149</v>
      </c>
      <c r="BI40" s="1" t="s">
        <v>664</v>
      </c>
      <c r="BJ40" s="1" t="s">
        <v>159</v>
      </c>
      <c r="BO40" s="1" t="s">
        <v>156</v>
      </c>
      <c r="BQ40" s="1">
        <v>20</v>
      </c>
      <c r="BR40" s="1">
        <v>4</v>
      </c>
      <c r="BS40" s="1" t="s">
        <v>696</v>
      </c>
      <c r="BU40" s="1" t="s">
        <v>251</v>
      </c>
      <c r="BW40" s="1" t="s">
        <v>695</v>
      </c>
      <c r="BX40" s="1" t="s">
        <v>663</v>
      </c>
      <c r="BY40" s="1" t="s">
        <v>474</v>
      </c>
      <c r="BZ40" s="1" t="s">
        <v>159</v>
      </c>
      <c r="CD40" s="1" t="s">
        <v>159</v>
      </c>
      <c r="CE40" s="1" t="s">
        <v>179</v>
      </c>
      <c r="CJ40" s="1" t="s">
        <v>180</v>
      </c>
      <c r="CK40" s="1" t="s">
        <v>181</v>
      </c>
      <c r="CL40" s="1" t="s">
        <v>182</v>
      </c>
      <c r="CP40" s="1" t="s">
        <v>183</v>
      </c>
      <c r="CQ40" s="1" t="s">
        <v>184</v>
      </c>
      <c r="CR40" s="1" t="s">
        <v>229</v>
      </c>
      <c r="CS40" s="1" t="s">
        <v>704</v>
      </c>
      <c r="CT40" s="1" t="s">
        <v>187</v>
      </c>
      <c r="CU40" s="1" t="s">
        <v>660</v>
      </c>
      <c r="CV40" s="1" t="s">
        <v>189</v>
      </c>
      <c r="CW40" s="1" t="s">
        <v>190</v>
      </c>
      <c r="CX40" s="1" t="s">
        <v>703</v>
      </c>
      <c r="CY40" s="1" t="s">
        <v>223</v>
      </c>
      <c r="CZ40" s="1" t="s">
        <v>193</v>
      </c>
      <c r="DA40" s="1" t="s">
        <v>702</v>
      </c>
      <c r="DB40" s="1" t="s">
        <v>701</v>
      </c>
      <c r="DD40" s="1" t="s">
        <v>159</v>
      </c>
      <c r="DF40" s="1">
        <v>3300</v>
      </c>
      <c r="DG40" s="1">
        <v>108</v>
      </c>
      <c r="DH40" s="1" t="s">
        <v>196</v>
      </c>
      <c r="DI40" s="1" t="s">
        <v>159</v>
      </c>
      <c r="DM40" s="1" t="s">
        <v>198</v>
      </c>
      <c r="DN40" s="1" t="s">
        <v>199</v>
      </c>
      <c r="DO40" s="1" t="s">
        <v>198</v>
      </c>
      <c r="DP40" s="1" t="s">
        <v>246</v>
      </c>
      <c r="DQ40" s="1" t="s">
        <v>199</v>
      </c>
      <c r="DR40" s="1" t="s">
        <v>199</v>
      </c>
      <c r="DS40" s="1" t="s">
        <v>199</v>
      </c>
      <c r="DT40" s="1" t="s">
        <v>200</v>
      </c>
      <c r="DU40" s="1">
        <v>1992</v>
      </c>
      <c r="DV40" s="1" t="s">
        <v>245</v>
      </c>
      <c r="DW40" s="1" t="s">
        <v>202</v>
      </c>
      <c r="DY40" s="1" t="s">
        <v>159</v>
      </c>
      <c r="EA40" s="1">
        <v>3300</v>
      </c>
      <c r="EB40" s="1" t="s">
        <v>159</v>
      </c>
      <c r="ED40" s="1">
        <v>3300</v>
      </c>
      <c r="EE40" s="1" t="s">
        <v>370</v>
      </c>
      <c r="EF40" s="1" t="s">
        <v>205</v>
      </c>
      <c r="EG40" s="1" t="s">
        <v>205</v>
      </c>
      <c r="EH40" s="1" t="s">
        <v>243</v>
      </c>
      <c r="EI40" s="1" t="s">
        <v>426</v>
      </c>
    </row>
    <row r="41" spans="1:139" ht="105" hidden="1" x14ac:dyDescent="0.25">
      <c r="A41" s="1">
        <v>1469</v>
      </c>
      <c r="B41" s="1" t="s">
        <v>689</v>
      </c>
      <c r="C41" s="1" t="s">
        <v>425</v>
      </c>
      <c r="D41" s="1" t="s">
        <v>688</v>
      </c>
      <c r="E41" s="1" t="s">
        <v>394</v>
      </c>
      <c r="F41" s="1" t="s">
        <v>671</v>
      </c>
      <c r="G41" s="1" t="s">
        <v>254</v>
      </c>
      <c r="H41" s="1" t="s">
        <v>355</v>
      </c>
      <c r="I41" s="1" t="s">
        <v>670</v>
      </c>
      <c r="J41" s="1" t="s">
        <v>685</v>
      </c>
      <c r="K41" s="1">
        <v>5</v>
      </c>
      <c r="L41" s="1" t="s">
        <v>156</v>
      </c>
      <c r="R41" s="1" t="s">
        <v>156</v>
      </c>
      <c r="S41" s="1" t="s">
        <v>176</v>
      </c>
      <c r="T41" s="1" t="s">
        <v>156</v>
      </c>
      <c r="U41" s="1" t="s">
        <v>700</v>
      </c>
      <c r="V41" s="1" t="s">
        <v>156</v>
      </c>
      <c r="W41" s="1" t="s">
        <v>575</v>
      </c>
      <c r="X41" s="1" t="s">
        <v>357</v>
      </c>
      <c r="Y41" s="1" t="s">
        <v>159</v>
      </c>
      <c r="AB41" s="1" t="s">
        <v>159</v>
      </c>
      <c r="AE41" s="1" t="s">
        <v>668</v>
      </c>
      <c r="AF41" s="1" t="s">
        <v>668</v>
      </c>
      <c r="AG41" s="1" t="s">
        <v>668</v>
      </c>
      <c r="AH41" s="1" t="s">
        <v>679</v>
      </c>
      <c r="AI41" s="1" t="s">
        <v>679</v>
      </c>
      <c r="AJ41" s="1" t="s">
        <v>668</v>
      </c>
      <c r="AK41" s="1" t="s">
        <v>667</v>
      </c>
      <c r="AL41" s="1" t="s">
        <v>665</v>
      </c>
      <c r="AM41" s="1" t="s">
        <v>665</v>
      </c>
      <c r="AN41" s="1" t="s">
        <v>699</v>
      </c>
      <c r="AO41" s="1" t="s">
        <v>665</v>
      </c>
      <c r="AP41" s="1" t="s">
        <v>665</v>
      </c>
      <c r="AQ41" s="1" t="s">
        <v>159</v>
      </c>
      <c r="BC41" s="1" t="s">
        <v>156</v>
      </c>
      <c r="BD41" s="1" t="s">
        <v>159</v>
      </c>
      <c r="BE41" s="1" t="s">
        <v>176</v>
      </c>
      <c r="BF41" s="1" t="s">
        <v>176</v>
      </c>
      <c r="BG41" s="1" t="s">
        <v>149</v>
      </c>
      <c r="BH41" s="1" t="s">
        <v>149</v>
      </c>
      <c r="BI41" s="1" t="s">
        <v>698</v>
      </c>
      <c r="BJ41" s="1" t="s">
        <v>156</v>
      </c>
      <c r="BK41" s="1" t="s">
        <v>697</v>
      </c>
      <c r="BM41" s="1" t="s">
        <v>695</v>
      </c>
      <c r="BN41" s="1" t="s">
        <v>663</v>
      </c>
      <c r="BO41" s="1" t="s">
        <v>156</v>
      </c>
      <c r="BQ41" s="1">
        <v>3</v>
      </c>
      <c r="BR41" s="1">
        <v>2</v>
      </c>
      <c r="BS41" s="1" t="s">
        <v>696</v>
      </c>
      <c r="BU41" s="1" t="s">
        <v>251</v>
      </c>
      <c r="BW41" s="1" t="s">
        <v>695</v>
      </c>
      <c r="BX41" s="1" t="s">
        <v>663</v>
      </c>
      <c r="BY41" s="1" t="s">
        <v>474</v>
      </c>
      <c r="BZ41" s="1" t="s">
        <v>159</v>
      </c>
      <c r="CD41" s="1" t="s">
        <v>159</v>
      </c>
      <c r="CE41" s="1" t="s">
        <v>179</v>
      </c>
      <c r="CJ41" s="1" t="s">
        <v>348</v>
      </c>
      <c r="CK41" s="1" t="s">
        <v>181</v>
      </c>
      <c r="CL41" s="1" t="s">
        <v>662</v>
      </c>
      <c r="CP41" s="1" t="s">
        <v>183</v>
      </c>
      <c r="CQ41" s="1" t="s">
        <v>184</v>
      </c>
      <c r="CR41" s="1" t="s">
        <v>229</v>
      </c>
      <c r="CS41" s="1" t="s">
        <v>694</v>
      </c>
      <c r="CT41" s="1" t="s">
        <v>187</v>
      </c>
      <c r="CU41" s="1" t="s">
        <v>660</v>
      </c>
      <c r="CV41" s="1" t="s">
        <v>189</v>
      </c>
      <c r="CW41" s="1" t="s">
        <v>690</v>
      </c>
      <c r="CX41" s="1" t="s">
        <v>693</v>
      </c>
      <c r="CY41" s="1" t="s">
        <v>223</v>
      </c>
      <c r="CZ41" s="1" t="s">
        <v>193</v>
      </c>
      <c r="DA41" s="1" t="s">
        <v>692</v>
      </c>
      <c r="DB41" s="1" t="s">
        <v>657</v>
      </c>
      <c r="DD41" s="1" t="s">
        <v>159</v>
      </c>
      <c r="DF41" s="1">
        <v>1221</v>
      </c>
      <c r="DG41" s="1">
        <v>200</v>
      </c>
      <c r="DH41" s="1" t="s">
        <v>691</v>
      </c>
      <c r="DI41" s="1" t="s">
        <v>156</v>
      </c>
      <c r="DJ41" s="1" t="s">
        <v>231</v>
      </c>
      <c r="DK41" s="1" t="s">
        <v>690</v>
      </c>
      <c r="DL41" s="1">
        <v>1</v>
      </c>
      <c r="DM41" s="1" t="s">
        <v>197</v>
      </c>
      <c r="DN41" s="1" t="s">
        <v>197</v>
      </c>
      <c r="DO41" s="1" t="s">
        <v>197</v>
      </c>
      <c r="DP41" s="1" t="s">
        <v>198</v>
      </c>
      <c r="DQ41" s="1" t="s">
        <v>197</v>
      </c>
      <c r="DR41" s="1" t="s">
        <v>197</v>
      </c>
      <c r="DS41" s="1" t="s">
        <v>197</v>
      </c>
      <c r="DT41" s="1" t="s">
        <v>200</v>
      </c>
      <c r="DU41" s="1">
        <v>1991</v>
      </c>
      <c r="DV41" s="1" t="s">
        <v>245</v>
      </c>
      <c r="DW41" s="1" t="s">
        <v>202</v>
      </c>
      <c r="DY41" s="1" t="s">
        <v>159</v>
      </c>
      <c r="EA41" s="1">
        <v>3395</v>
      </c>
      <c r="EB41" s="1" t="s">
        <v>159</v>
      </c>
      <c r="ED41" s="1">
        <v>1221</v>
      </c>
      <c r="EE41" s="1" t="s">
        <v>655</v>
      </c>
      <c r="EF41" s="1" t="s">
        <v>369</v>
      </c>
      <c r="EG41" s="1" t="s">
        <v>342</v>
      </c>
      <c r="EH41" s="1" t="s">
        <v>213</v>
      </c>
      <c r="EI41" s="1" t="s">
        <v>212</v>
      </c>
    </row>
    <row r="42" spans="1:139" ht="45" hidden="1" x14ac:dyDescent="0.25">
      <c r="A42" s="1">
        <v>1469</v>
      </c>
      <c r="B42" s="1" t="s">
        <v>689</v>
      </c>
      <c r="C42" s="1" t="s">
        <v>504</v>
      </c>
      <c r="D42" s="1" t="s">
        <v>688</v>
      </c>
      <c r="E42" s="1" t="s">
        <v>394</v>
      </c>
      <c r="F42" s="1" t="s">
        <v>687</v>
      </c>
      <c r="G42" s="1" t="s">
        <v>356</v>
      </c>
      <c r="H42" s="1" t="s">
        <v>355</v>
      </c>
      <c r="I42" s="1" t="s">
        <v>686</v>
      </c>
      <c r="J42" s="1" t="s">
        <v>685</v>
      </c>
      <c r="K42" s="1">
        <v>2</v>
      </c>
      <c r="L42" s="1" t="s">
        <v>156</v>
      </c>
      <c r="R42" s="1" t="s">
        <v>156</v>
      </c>
      <c r="S42" s="1" t="s">
        <v>149</v>
      </c>
      <c r="T42" s="1" t="s">
        <v>159</v>
      </c>
      <c r="V42" s="1" t="s">
        <v>156</v>
      </c>
    </row>
    <row r="43" spans="1:139" ht="75" x14ac:dyDescent="0.25">
      <c r="A43" s="1">
        <v>1469</v>
      </c>
      <c r="B43" s="1" t="s">
        <v>684</v>
      </c>
      <c r="C43" s="1" t="s">
        <v>523</v>
      </c>
      <c r="D43" s="1" t="s">
        <v>683</v>
      </c>
      <c r="E43" s="1" t="s">
        <v>357</v>
      </c>
      <c r="F43" s="1" t="s">
        <v>682</v>
      </c>
      <c r="G43" s="1" t="s">
        <v>254</v>
      </c>
      <c r="H43" s="1" t="s">
        <v>355</v>
      </c>
      <c r="I43" s="1" t="s">
        <v>681</v>
      </c>
      <c r="J43" s="1" t="s">
        <v>669</v>
      </c>
      <c r="K43" s="1">
        <v>7</v>
      </c>
      <c r="L43" s="1" t="s">
        <v>156</v>
      </c>
      <c r="R43" s="1" t="s">
        <v>156</v>
      </c>
      <c r="S43" s="1" t="s">
        <v>149</v>
      </c>
      <c r="T43" s="1" t="s">
        <v>159</v>
      </c>
      <c r="V43" s="1" t="s">
        <v>159</v>
      </c>
      <c r="Y43" s="1" t="s">
        <v>159</v>
      </c>
      <c r="AB43" s="1" t="s">
        <v>156</v>
      </c>
      <c r="AC43" s="1" t="s">
        <v>680</v>
      </c>
      <c r="AD43" s="1" t="s">
        <v>357</v>
      </c>
      <c r="AE43" s="1" t="s">
        <v>679</v>
      </c>
      <c r="AF43" s="1" t="s">
        <v>679</v>
      </c>
      <c r="AG43" s="1" t="s">
        <v>165</v>
      </c>
      <c r="AH43" s="1" t="s">
        <v>668</v>
      </c>
      <c r="AI43" s="1" t="s">
        <v>668</v>
      </c>
      <c r="AJ43" s="1" t="s">
        <v>668</v>
      </c>
      <c r="AK43" s="1" t="s">
        <v>667</v>
      </c>
      <c r="AL43" s="1" t="s">
        <v>678</v>
      </c>
      <c r="AM43" s="1" t="s">
        <v>665</v>
      </c>
      <c r="AN43" s="1" t="s">
        <v>665</v>
      </c>
      <c r="AO43" s="1" t="s">
        <v>665</v>
      </c>
      <c r="AP43" s="1" t="s">
        <v>665</v>
      </c>
      <c r="AQ43" s="1" t="s">
        <v>159</v>
      </c>
      <c r="BC43" s="1" t="s">
        <v>159</v>
      </c>
      <c r="BE43" s="1" t="s">
        <v>149</v>
      </c>
      <c r="BF43" s="1" t="s">
        <v>176</v>
      </c>
      <c r="BG43" s="1" t="s">
        <v>176</v>
      </c>
      <c r="BH43" s="1" t="s">
        <v>149</v>
      </c>
      <c r="BI43" s="1" t="s">
        <v>664</v>
      </c>
      <c r="BJ43" s="1" t="s">
        <v>159</v>
      </c>
      <c r="BP43" s="1" t="s">
        <v>677</v>
      </c>
      <c r="BY43" s="1" t="s">
        <v>253</v>
      </c>
      <c r="BZ43" s="1" t="s">
        <v>156</v>
      </c>
      <c r="CA43" s="1">
        <v>1</v>
      </c>
      <c r="CB43" s="1">
        <v>3</v>
      </c>
      <c r="CC43" s="1" t="s">
        <v>156</v>
      </c>
      <c r="CD43" s="1" t="s">
        <v>159</v>
      </c>
      <c r="CE43" s="1" t="s">
        <v>156</v>
      </c>
      <c r="CF43" s="1">
        <v>1</v>
      </c>
      <c r="CG43" s="1">
        <v>12</v>
      </c>
      <c r="CH43" s="1" t="s">
        <v>532</v>
      </c>
      <c r="CI43" s="1" t="s">
        <v>180</v>
      </c>
      <c r="CJ43" s="1" t="s">
        <v>348</v>
      </c>
      <c r="CK43" s="1" t="s">
        <v>181</v>
      </c>
      <c r="CL43" s="1" t="s">
        <v>230</v>
      </c>
      <c r="CP43" s="1" t="s">
        <v>183</v>
      </c>
      <c r="CQ43" s="1" t="s">
        <v>675</v>
      </c>
      <c r="CR43" s="1" t="s">
        <v>185</v>
      </c>
      <c r="CS43" s="1" t="s">
        <v>676</v>
      </c>
      <c r="CT43" s="1" t="s">
        <v>187</v>
      </c>
      <c r="CU43" s="1" t="s">
        <v>674</v>
      </c>
      <c r="CV43" s="1" t="s">
        <v>437</v>
      </c>
      <c r="CW43" s="1" t="s">
        <v>225</v>
      </c>
    </row>
    <row r="44" spans="1:139" ht="105" x14ac:dyDescent="0.25">
      <c r="A44" s="1">
        <v>1469</v>
      </c>
      <c r="B44" s="1" t="s">
        <v>673</v>
      </c>
      <c r="C44" s="1" t="s">
        <v>463</v>
      </c>
      <c r="D44" s="1" t="s">
        <v>672</v>
      </c>
      <c r="E44" s="1" t="s">
        <v>357</v>
      </c>
      <c r="F44" s="1" t="s">
        <v>671</v>
      </c>
      <c r="G44" s="1" t="s">
        <v>254</v>
      </c>
      <c r="H44" s="1" t="s">
        <v>355</v>
      </c>
      <c r="I44" s="1" t="s">
        <v>670</v>
      </c>
      <c r="J44" s="1" t="s">
        <v>669</v>
      </c>
      <c r="K44" s="1">
        <v>6</v>
      </c>
      <c r="L44" s="1" t="s">
        <v>156</v>
      </c>
      <c r="R44" s="1" t="s">
        <v>156</v>
      </c>
      <c r="S44" s="1" t="s">
        <v>149</v>
      </c>
      <c r="T44" s="1" t="s">
        <v>159</v>
      </c>
      <c r="V44" s="1" t="s">
        <v>159</v>
      </c>
      <c r="Y44" s="1" t="s">
        <v>159</v>
      </c>
      <c r="AB44" s="1" t="s">
        <v>159</v>
      </c>
      <c r="AE44" s="1" t="s">
        <v>668</v>
      </c>
      <c r="AF44" s="1" t="s">
        <v>668</v>
      </c>
      <c r="AG44" s="1" t="s">
        <v>165</v>
      </c>
      <c r="AH44" s="1" t="s">
        <v>165</v>
      </c>
      <c r="AI44" s="1" t="s">
        <v>668</v>
      </c>
      <c r="AJ44" s="1" t="s">
        <v>668</v>
      </c>
      <c r="AK44" s="1" t="s">
        <v>667</v>
      </c>
      <c r="AL44" s="1" t="s">
        <v>666</v>
      </c>
      <c r="AM44" s="1" t="s">
        <v>665</v>
      </c>
      <c r="AN44" s="1" t="s">
        <v>665</v>
      </c>
      <c r="AO44" s="1" t="s">
        <v>665</v>
      </c>
      <c r="AP44" s="1" t="s">
        <v>665</v>
      </c>
      <c r="AQ44" s="1" t="s">
        <v>156</v>
      </c>
      <c r="AR44" s="1" t="s">
        <v>533</v>
      </c>
      <c r="AS44" s="1" t="s">
        <v>533</v>
      </c>
      <c r="AT44" s="1">
        <v>0</v>
      </c>
      <c r="BC44" s="1" t="s">
        <v>156</v>
      </c>
      <c r="BD44" s="1" t="s">
        <v>156</v>
      </c>
      <c r="BE44" s="1" t="s">
        <v>176</v>
      </c>
      <c r="BF44" s="1" t="s">
        <v>176</v>
      </c>
      <c r="BG44" s="1" t="s">
        <v>149</v>
      </c>
      <c r="BH44" s="1" t="s">
        <v>149</v>
      </c>
      <c r="BI44" s="1" t="s">
        <v>664</v>
      </c>
      <c r="BJ44" s="1" t="s">
        <v>159</v>
      </c>
      <c r="BO44" s="1" t="s">
        <v>156</v>
      </c>
      <c r="BQ44" s="1">
        <v>3</v>
      </c>
      <c r="BR44" s="1">
        <v>4</v>
      </c>
      <c r="BS44" s="1" t="s">
        <v>252</v>
      </c>
      <c r="BT44" s="1">
        <v>6</v>
      </c>
      <c r="BU44" s="1" t="s">
        <v>251</v>
      </c>
      <c r="BW44" s="1" t="s">
        <v>177</v>
      </c>
      <c r="BX44" s="1" t="s">
        <v>663</v>
      </c>
      <c r="BY44" s="1" t="s">
        <v>474</v>
      </c>
      <c r="BZ44" s="1" t="s">
        <v>156</v>
      </c>
      <c r="CA44" s="1">
        <v>1</v>
      </c>
      <c r="CB44" s="1">
        <v>6</v>
      </c>
      <c r="CC44" s="1" t="s">
        <v>156</v>
      </c>
      <c r="CD44" s="1" t="s">
        <v>159</v>
      </c>
      <c r="CE44" s="1" t="s">
        <v>179</v>
      </c>
      <c r="CJ44" s="1" t="s">
        <v>180</v>
      </c>
      <c r="CK44" s="1" t="s">
        <v>181</v>
      </c>
      <c r="CL44" s="1" t="s">
        <v>662</v>
      </c>
      <c r="CP44" s="1" t="s">
        <v>183</v>
      </c>
      <c r="CQ44" s="1" t="s">
        <v>184</v>
      </c>
      <c r="CR44" s="1" t="s">
        <v>185</v>
      </c>
      <c r="CS44" s="1" t="s">
        <v>661</v>
      </c>
      <c r="CT44" s="1" t="s">
        <v>187</v>
      </c>
      <c r="CU44" s="1" t="s">
        <v>660</v>
      </c>
      <c r="CV44" s="1" t="s">
        <v>189</v>
      </c>
      <c r="CW44" s="1" t="s">
        <v>190</v>
      </c>
      <c r="CX44" s="1" t="s">
        <v>659</v>
      </c>
      <c r="CY44" s="1" t="s">
        <v>192</v>
      </c>
      <c r="CZ44" s="1" t="s">
        <v>193</v>
      </c>
      <c r="DA44" s="1" t="s">
        <v>658</v>
      </c>
      <c r="DB44" s="1" t="s">
        <v>657</v>
      </c>
      <c r="DD44" s="1" t="s">
        <v>159</v>
      </c>
      <c r="DF44" s="1">
        <v>3532</v>
      </c>
      <c r="DG44" s="1">
        <v>130</v>
      </c>
      <c r="DH44" s="1" t="s">
        <v>196</v>
      </c>
      <c r="DI44" s="1" t="s">
        <v>159</v>
      </c>
      <c r="DM44" s="1" t="s">
        <v>197</v>
      </c>
      <c r="DN44" s="1" t="s">
        <v>198</v>
      </c>
      <c r="DO44" s="1" t="s">
        <v>198</v>
      </c>
      <c r="DP44" s="1" t="s">
        <v>198</v>
      </c>
      <c r="DQ44" s="1" t="s">
        <v>197</v>
      </c>
      <c r="DR44" s="1" t="s">
        <v>199</v>
      </c>
      <c r="DS44" s="1" t="s">
        <v>198</v>
      </c>
      <c r="DT44" s="1" t="s">
        <v>409</v>
      </c>
      <c r="DU44" s="1">
        <v>1991</v>
      </c>
      <c r="DV44" s="1" t="s">
        <v>656</v>
      </c>
      <c r="DW44" s="1" t="s">
        <v>202</v>
      </c>
      <c r="DY44" s="1" t="s">
        <v>156</v>
      </c>
      <c r="EB44" s="1" t="s">
        <v>159</v>
      </c>
      <c r="ED44" s="1">
        <v>3532</v>
      </c>
      <c r="EE44" s="1" t="s">
        <v>655</v>
      </c>
      <c r="EF44" s="1" t="s">
        <v>391</v>
      </c>
      <c r="EG44" s="1" t="s">
        <v>408</v>
      </c>
      <c r="EH44" s="1" t="s">
        <v>243</v>
      </c>
      <c r="EI44" s="1" t="s">
        <v>212</v>
      </c>
    </row>
  </sheetData>
  <autoFilter ref="A1:EI44">
    <filterColumn colId="95">
      <filters>
        <filter val="Köztisztviselő, közalkalmazott, kormánytisztviselő (egyéb közszolgálati jogviszonyban áll)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3"/>
  <sheetViews>
    <sheetView tabSelected="1" workbookViewId="0">
      <selection activeCell="F11" sqref="F11"/>
    </sheetView>
  </sheetViews>
  <sheetFormatPr defaultRowHeight="15" x14ac:dyDescent="0.25"/>
  <cols>
    <col min="1" max="1" width="30.42578125" bestFit="1" customWidth="1"/>
    <col min="7" max="7" width="25.7109375" bestFit="1" customWidth="1"/>
  </cols>
  <sheetData>
    <row r="1" spans="1:6" x14ac:dyDescent="0.25">
      <c r="A1" s="4" t="s">
        <v>985</v>
      </c>
      <c r="D1">
        <v>2012</v>
      </c>
      <c r="E1">
        <v>2014</v>
      </c>
      <c r="F1">
        <v>2016</v>
      </c>
    </row>
    <row r="2" spans="1:6" x14ac:dyDescent="0.25">
      <c r="A2" t="s">
        <v>987</v>
      </c>
      <c r="B2">
        <v>0</v>
      </c>
    </row>
    <row r="3" spans="1:6" x14ac:dyDescent="0.25">
      <c r="A3" t="s">
        <v>986</v>
      </c>
      <c r="B3">
        <v>13</v>
      </c>
      <c r="D3">
        <v>2</v>
      </c>
      <c r="E3">
        <v>3</v>
      </c>
      <c r="F3">
        <v>8</v>
      </c>
    </row>
    <row r="4" spans="1:6" x14ac:dyDescent="0.25">
      <c r="A4" t="s">
        <v>571</v>
      </c>
      <c r="B4">
        <v>12</v>
      </c>
      <c r="D4">
        <v>2</v>
      </c>
      <c r="E4">
        <v>3</v>
      </c>
      <c r="F4">
        <v>7</v>
      </c>
    </row>
    <row r="5" spans="1:6" x14ac:dyDescent="0.25">
      <c r="A5" t="s">
        <v>988</v>
      </c>
      <c r="B5">
        <v>4</v>
      </c>
      <c r="D5">
        <v>2</v>
      </c>
      <c r="F5">
        <v>2</v>
      </c>
    </row>
    <row r="6" spans="1:6" x14ac:dyDescent="0.25">
      <c r="A6" t="s">
        <v>989</v>
      </c>
      <c r="B6">
        <v>14</v>
      </c>
      <c r="D6">
        <v>2</v>
      </c>
      <c r="E6">
        <v>3</v>
      </c>
      <c r="F6">
        <v>9</v>
      </c>
    </row>
    <row r="7" spans="1:6" x14ac:dyDescent="0.25">
      <c r="B7">
        <f>SUM(B2:B6)</f>
        <v>43</v>
      </c>
    </row>
    <row r="8" spans="1:6" x14ac:dyDescent="0.25">
      <c r="A8" s="4" t="s">
        <v>990</v>
      </c>
    </row>
    <row r="9" spans="1:6" x14ac:dyDescent="0.25">
      <c r="A9" s="5" t="s">
        <v>467</v>
      </c>
    </row>
    <row r="10" spans="1:6" x14ac:dyDescent="0.25">
      <c r="A10" t="s">
        <v>373</v>
      </c>
      <c r="B10">
        <v>7</v>
      </c>
      <c r="C10">
        <f>B10/B19</f>
        <v>0.17948717948717949</v>
      </c>
    </row>
    <row r="11" spans="1:6" x14ac:dyDescent="0.25">
      <c r="A11" s="1" t="s">
        <v>415</v>
      </c>
      <c r="B11">
        <v>10</v>
      </c>
      <c r="C11">
        <f>B11/B19</f>
        <v>0.25641025641025639</v>
      </c>
    </row>
    <row r="12" spans="1:6" x14ac:dyDescent="0.25">
      <c r="A12" s="1" t="s">
        <v>422</v>
      </c>
      <c r="B12">
        <v>5</v>
      </c>
      <c r="C12">
        <f>B12/B19</f>
        <v>0.12820512820512819</v>
      </c>
    </row>
    <row r="13" spans="1:6" x14ac:dyDescent="0.25">
      <c r="A13" s="1" t="s">
        <v>444</v>
      </c>
      <c r="B13">
        <v>3</v>
      </c>
    </row>
    <row r="14" spans="1:6" x14ac:dyDescent="0.25">
      <c r="A14" s="1" t="s">
        <v>382</v>
      </c>
      <c r="B14">
        <v>1</v>
      </c>
    </row>
    <row r="15" spans="1:6" x14ac:dyDescent="0.25">
      <c r="A15" s="1" t="s">
        <v>379</v>
      </c>
      <c r="B15">
        <v>7</v>
      </c>
    </row>
    <row r="16" spans="1:6" x14ac:dyDescent="0.25">
      <c r="A16" s="1" t="s">
        <v>438</v>
      </c>
      <c r="B16">
        <v>1</v>
      </c>
    </row>
    <row r="17" spans="1:6" x14ac:dyDescent="0.25">
      <c r="A17" s="1" t="s">
        <v>455</v>
      </c>
      <c r="B17">
        <v>4</v>
      </c>
    </row>
    <row r="18" spans="1:6" x14ac:dyDescent="0.25">
      <c r="A18" s="1" t="s">
        <v>358</v>
      </c>
      <c r="B18">
        <v>1</v>
      </c>
    </row>
    <row r="19" spans="1:6" x14ac:dyDescent="0.25">
      <c r="B19">
        <f>SUM(B10:B18)</f>
        <v>39</v>
      </c>
    </row>
    <row r="20" spans="1:6" x14ac:dyDescent="0.25">
      <c r="A20" s="4" t="s">
        <v>991</v>
      </c>
    </row>
    <row r="21" spans="1:6" x14ac:dyDescent="0.25">
      <c r="A21" s="5" t="s">
        <v>357</v>
      </c>
      <c r="B21">
        <v>35</v>
      </c>
      <c r="D21">
        <v>5</v>
      </c>
      <c r="E21">
        <v>9</v>
      </c>
      <c r="F21">
        <v>21</v>
      </c>
    </row>
    <row r="22" spans="1:6" x14ac:dyDescent="0.25">
      <c r="A22" s="1" t="s">
        <v>372</v>
      </c>
      <c r="B22">
        <v>8</v>
      </c>
      <c r="D22">
        <v>3</v>
      </c>
      <c r="E22">
        <v>0</v>
      </c>
      <c r="F22">
        <v>5</v>
      </c>
    </row>
    <row r="23" spans="1:6" x14ac:dyDescent="0.25">
      <c r="A23" s="1"/>
      <c r="B23">
        <f>SUM(B21:B22)</f>
        <v>43</v>
      </c>
    </row>
    <row r="24" spans="1:6" x14ac:dyDescent="0.25">
      <c r="A24" s="1"/>
    </row>
    <row r="25" spans="1:6" x14ac:dyDescent="0.25">
      <c r="A25" s="15" t="s">
        <v>1148</v>
      </c>
    </row>
    <row r="26" spans="1:6" x14ac:dyDescent="0.25">
      <c r="A26" s="1">
        <v>2012</v>
      </c>
      <c r="B26">
        <v>8</v>
      </c>
    </row>
    <row r="27" spans="1:6" x14ac:dyDescent="0.25">
      <c r="A27" s="1">
        <v>2014</v>
      </c>
      <c r="B27">
        <v>9</v>
      </c>
    </row>
    <row r="28" spans="1:6" x14ac:dyDescent="0.25">
      <c r="A28" s="1">
        <v>2016</v>
      </c>
      <c r="B28">
        <v>26</v>
      </c>
    </row>
    <row r="29" spans="1:6" x14ac:dyDescent="0.25">
      <c r="B29">
        <f>SUM(B26:B28)</f>
        <v>43</v>
      </c>
    </row>
    <row r="30" spans="1:6" x14ac:dyDescent="0.25">
      <c r="A30" s="4" t="s">
        <v>992</v>
      </c>
    </row>
    <row r="31" spans="1:6" x14ac:dyDescent="0.25">
      <c r="A31" s="5" t="s">
        <v>993</v>
      </c>
      <c r="B31">
        <v>13</v>
      </c>
    </row>
    <row r="32" spans="1:6" x14ac:dyDescent="0.25">
      <c r="A32" s="5" t="s">
        <v>994</v>
      </c>
      <c r="B32">
        <v>26</v>
      </c>
    </row>
    <row r="33" spans="1:3" x14ac:dyDescent="0.25">
      <c r="A33" s="5" t="s">
        <v>995</v>
      </c>
      <c r="B33">
        <v>4</v>
      </c>
    </row>
    <row r="34" spans="1:3" x14ac:dyDescent="0.25">
      <c r="B34">
        <f>SUM(B31:B33)</f>
        <v>43</v>
      </c>
    </row>
    <row r="35" spans="1:3" x14ac:dyDescent="0.25">
      <c r="A35" s="4" t="s">
        <v>996</v>
      </c>
    </row>
    <row r="36" spans="1:3" ht="30" x14ac:dyDescent="0.25">
      <c r="A36" s="1" t="s">
        <v>355</v>
      </c>
      <c r="B36">
        <v>25</v>
      </c>
      <c r="C36">
        <f>B36/B39</f>
        <v>0.58139534883720934</v>
      </c>
    </row>
    <row r="37" spans="1:3" x14ac:dyDescent="0.25">
      <c r="A37" s="6" t="s">
        <v>240</v>
      </c>
      <c r="B37">
        <v>15</v>
      </c>
      <c r="C37">
        <f>B37/B39</f>
        <v>0.34883720930232559</v>
      </c>
    </row>
    <row r="38" spans="1:3" x14ac:dyDescent="0.25">
      <c r="A38" s="5" t="s">
        <v>1149</v>
      </c>
      <c r="B38">
        <v>3</v>
      </c>
      <c r="C38">
        <f>B38/B39</f>
        <v>6.9767441860465115E-2</v>
      </c>
    </row>
    <row r="39" spans="1:3" x14ac:dyDescent="0.25">
      <c r="B39">
        <f>SUM(B36:B38)</f>
        <v>43</v>
      </c>
    </row>
    <row r="40" spans="1:3" x14ac:dyDescent="0.25">
      <c r="A40" s="4" t="s">
        <v>1150</v>
      </c>
    </row>
    <row r="41" spans="1:3" x14ac:dyDescent="0.25">
      <c r="A41" s="5" t="s">
        <v>1381</v>
      </c>
      <c r="B41">
        <v>10</v>
      </c>
      <c r="C41">
        <f>B41/B44</f>
        <v>0.23255813953488372</v>
      </c>
    </row>
    <row r="42" spans="1:3" x14ac:dyDescent="0.25">
      <c r="A42" s="5" t="s">
        <v>1382</v>
      </c>
      <c r="B42">
        <v>18</v>
      </c>
      <c r="C42">
        <f>B42/B44</f>
        <v>0.41860465116279072</v>
      </c>
    </row>
    <row r="43" spans="1:3" x14ac:dyDescent="0.25">
      <c r="A43" s="5" t="s">
        <v>1383</v>
      </c>
      <c r="B43">
        <v>15</v>
      </c>
      <c r="C43">
        <f>B43/B44</f>
        <v>0.34883720930232559</v>
      </c>
    </row>
    <row r="44" spans="1:3" x14ac:dyDescent="0.25">
      <c r="B44">
        <f>SUM(B41:B43)</f>
        <v>43</v>
      </c>
    </row>
    <row r="45" spans="1:3" x14ac:dyDescent="0.25">
      <c r="A45" s="4" t="s">
        <v>1005</v>
      </c>
    </row>
    <row r="46" spans="1:3" ht="30" x14ac:dyDescent="0.25">
      <c r="A46" s="1" t="s">
        <v>364</v>
      </c>
      <c r="B46">
        <v>22</v>
      </c>
      <c r="C46">
        <f>B46/B50</f>
        <v>0.51162790697674421</v>
      </c>
    </row>
    <row r="47" spans="1:3" x14ac:dyDescent="0.25">
      <c r="A47" s="1" t="s">
        <v>421</v>
      </c>
      <c r="B47">
        <v>6</v>
      </c>
      <c r="C47">
        <f>B47/B50</f>
        <v>0.13953488372093023</v>
      </c>
    </row>
    <row r="48" spans="1:3" x14ac:dyDescent="0.25">
      <c r="A48" s="1" t="s">
        <v>352</v>
      </c>
      <c r="B48">
        <v>11</v>
      </c>
      <c r="C48">
        <f>B48/B50</f>
        <v>0.2558139534883721</v>
      </c>
    </row>
    <row r="49" spans="1:7" ht="30" x14ac:dyDescent="0.25">
      <c r="A49" s="1" t="s">
        <v>478</v>
      </c>
      <c r="B49">
        <v>4</v>
      </c>
      <c r="C49">
        <f>B49/B50</f>
        <v>9.3023255813953487E-2</v>
      </c>
    </row>
    <row r="50" spans="1:7" x14ac:dyDescent="0.25">
      <c r="B50">
        <f>SUM(B46:B49)</f>
        <v>43</v>
      </c>
    </row>
    <row r="51" spans="1:7" x14ac:dyDescent="0.25">
      <c r="A51" s="4" t="s">
        <v>1151</v>
      </c>
    </row>
    <row r="52" spans="1:7" x14ac:dyDescent="0.25">
      <c r="A52">
        <v>2</v>
      </c>
      <c r="B52">
        <v>4</v>
      </c>
      <c r="E52" s="5" t="s">
        <v>1384</v>
      </c>
      <c r="F52">
        <v>4</v>
      </c>
    </row>
    <row r="53" spans="1:7" x14ac:dyDescent="0.25">
      <c r="A53">
        <v>3</v>
      </c>
      <c r="B53">
        <v>1</v>
      </c>
      <c r="E53" s="5" t="s">
        <v>1385</v>
      </c>
      <c r="F53">
        <v>3</v>
      </c>
    </row>
    <row r="54" spans="1:7" x14ac:dyDescent="0.25">
      <c r="A54">
        <v>4</v>
      </c>
      <c r="B54">
        <v>2</v>
      </c>
      <c r="E54" s="16" t="s">
        <v>1388</v>
      </c>
      <c r="F54">
        <v>28</v>
      </c>
      <c r="G54">
        <f>F54/F57</f>
        <v>0.66666666666666663</v>
      </c>
    </row>
    <row r="55" spans="1:7" x14ac:dyDescent="0.25">
      <c r="A55">
        <v>5</v>
      </c>
      <c r="B55">
        <v>3</v>
      </c>
      <c r="E55" s="5" t="s">
        <v>1386</v>
      </c>
      <c r="F55">
        <v>3</v>
      </c>
      <c r="G55">
        <f>F55/F57</f>
        <v>7.1428571428571425E-2</v>
      </c>
    </row>
    <row r="56" spans="1:7" x14ac:dyDescent="0.25">
      <c r="A56">
        <v>6</v>
      </c>
      <c r="B56">
        <v>14</v>
      </c>
      <c r="E56" s="5" t="s">
        <v>1387</v>
      </c>
      <c r="F56">
        <v>4</v>
      </c>
      <c r="G56">
        <f>F56/F57</f>
        <v>9.5238095238095233E-2</v>
      </c>
    </row>
    <row r="57" spans="1:7" x14ac:dyDescent="0.25">
      <c r="A57">
        <v>7</v>
      </c>
      <c r="B57">
        <v>5</v>
      </c>
      <c r="F57">
        <f>SUM(F52:F56)</f>
        <v>42</v>
      </c>
    </row>
    <row r="58" spans="1:7" x14ac:dyDescent="0.25">
      <c r="A58">
        <v>8</v>
      </c>
      <c r="B58">
        <v>6</v>
      </c>
    </row>
    <row r="59" spans="1:7" x14ac:dyDescent="0.25">
      <c r="A59">
        <v>9</v>
      </c>
      <c r="B59">
        <v>1</v>
      </c>
    </row>
    <row r="60" spans="1:7" x14ac:dyDescent="0.25">
      <c r="A60">
        <v>10</v>
      </c>
      <c r="B60">
        <v>2</v>
      </c>
    </row>
    <row r="61" spans="1:7" x14ac:dyDescent="0.25">
      <c r="A61">
        <v>12</v>
      </c>
      <c r="B61">
        <v>3</v>
      </c>
    </row>
    <row r="62" spans="1:7" x14ac:dyDescent="0.25">
      <c r="A62">
        <v>14</v>
      </c>
      <c r="B62">
        <v>1</v>
      </c>
    </row>
    <row r="63" spans="1:7" x14ac:dyDescent="0.25">
      <c r="B63">
        <f>SUM(B52:B62)</f>
        <v>42</v>
      </c>
    </row>
    <row r="64" spans="1:7" x14ac:dyDescent="0.25">
      <c r="A64" s="4" t="s">
        <v>1152</v>
      </c>
    </row>
    <row r="65" spans="1:3" x14ac:dyDescent="0.25">
      <c r="A65" s="5" t="s">
        <v>1002</v>
      </c>
      <c r="B65">
        <v>27</v>
      </c>
      <c r="C65">
        <f>B65/B67</f>
        <v>0.6428571428571429</v>
      </c>
    </row>
    <row r="66" spans="1:3" x14ac:dyDescent="0.25">
      <c r="A66" s="5" t="s">
        <v>1003</v>
      </c>
      <c r="B66">
        <v>15</v>
      </c>
      <c r="C66">
        <f>B66/B67</f>
        <v>0.35714285714285715</v>
      </c>
    </row>
    <row r="67" spans="1:3" x14ac:dyDescent="0.25">
      <c r="B67">
        <f>SUM(B65:B66)</f>
        <v>42</v>
      </c>
    </row>
    <row r="68" spans="1:3" x14ac:dyDescent="0.25">
      <c r="A68" s="4" t="s">
        <v>1153</v>
      </c>
    </row>
    <row r="69" spans="1:3" x14ac:dyDescent="0.25">
      <c r="A69" s="16" t="s">
        <v>1154</v>
      </c>
      <c r="B69">
        <v>2</v>
      </c>
    </row>
    <row r="70" spans="1:3" x14ac:dyDescent="0.25">
      <c r="A70" s="16" t="s">
        <v>1155</v>
      </c>
      <c r="B70">
        <v>5</v>
      </c>
    </row>
    <row r="71" spans="1:3" x14ac:dyDescent="0.25">
      <c r="A71" s="16" t="s">
        <v>1156</v>
      </c>
      <c r="B71">
        <v>4</v>
      </c>
    </row>
    <row r="72" spans="1:3" x14ac:dyDescent="0.25">
      <c r="A72" s="16" t="s">
        <v>1157</v>
      </c>
      <c r="B72">
        <v>3</v>
      </c>
    </row>
    <row r="73" spans="1:3" x14ac:dyDescent="0.25">
      <c r="A73" s="5" t="s">
        <v>1158</v>
      </c>
      <c r="B73">
        <v>1</v>
      </c>
    </row>
    <row r="74" spans="1:3" x14ac:dyDescent="0.25">
      <c r="B74">
        <f>SUM(B69:B73)</f>
        <v>15</v>
      </c>
    </row>
    <row r="75" spans="1:3" x14ac:dyDescent="0.25">
      <c r="A75" s="4" t="s">
        <v>1160</v>
      </c>
    </row>
    <row r="76" spans="1:3" x14ac:dyDescent="0.25">
      <c r="A76" s="5" t="s">
        <v>1161</v>
      </c>
      <c r="B76">
        <v>7</v>
      </c>
    </row>
    <row r="77" spans="1:3" x14ac:dyDescent="0.25">
      <c r="A77" s="5" t="s">
        <v>1094</v>
      </c>
      <c r="B77">
        <v>7</v>
      </c>
    </row>
    <row r="79" spans="1:3" x14ac:dyDescent="0.25">
      <c r="B79" s="4" t="s">
        <v>1162</v>
      </c>
    </row>
    <row r="80" spans="1:3" x14ac:dyDescent="0.25">
      <c r="B80" s="5" t="s">
        <v>750</v>
      </c>
      <c r="C80">
        <v>2</v>
      </c>
    </row>
    <row r="81" spans="1:4" x14ac:dyDescent="0.25">
      <c r="B81" s="5" t="s">
        <v>1164</v>
      </c>
      <c r="C81">
        <v>1</v>
      </c>
    </row>
    <row r="82" spans="1:4" x14ac:dyDescent="0.25">
      <c r="B82" s="5" t="s">
        <v>1163</v>
      </c>
      <c r="C82">
        <v>3</v>
      </c>
    </row>
    <row r="83" spans="1:4" x14ac:dyDescent="0.25">
      <c r="B83" s="5" t="s">
        <v>1165</v>
      </c>
      <c r="C83">
        <v>1</v>
      </c>
    </row>
    <row r="84" spans="1:4" x14ac:dyDescent="0.25">
      <c r="B84" s="5"/>
      <c r="C84">
        <f>SUM(C80:C83)</f>
        <v>7</v>
      </c>
    </row>
    <row r="85" spans="1:4" x14ac:dyDescent="0.25">
      <c r="B85" s="4" t="s">
        <v>1166</v>
      </c>
    </row>
    <row r="86" spans="1:4" x14ac:dyDescent="0.25">
      <c r="B86" s="5" t="s">
        <v>1002</v>
      </c>
      <c r="C86">
        <v>4</v>
      </c>
      <c r="D86">
        <f>C86/C89</f>
        <v>0.2857142857142857</v>
      </c>
    </row>
    <row r="87" spans="1:4" x14ac:dyDescent="0.25">
      <c r="B87" s="5" t="s">
        <v>1085</v>
      </c>
      <c r="C87">
        <v>4</v>
      </c>
    </row>
    <row r="88" spans="1:4" x14ac:dyDescent="0.25">
      <c r="B88" t="s">
        <v>1167</v>
      </c>
      <c r="C88">
        <v>6</v>
      </c>
      <c r="D88">
        <f>C88/C89</f>
        <v>0.42857142857142855</v>
      </c>
    </row>
    <row r="89" spans="1:4" x14ac:dyDescent="0.25">
      <c r="C89">
        <f>SUM(C86:C88)</f>
        <v>14</v>
      </c>
    </row>
    <row r="90" spans="1:4" x14ac:dyDescent="0.25">
      <c r="B90" s="4" t="s">
        <v>1171</v>
      </c>
    </row>
    <row r="91" spans="1:4" x14ac:dyDescent="0.25">
      <c r="B91" s="5" t="s">
        <v>1168</v>
      </c>
      <c r="C91">
        <v>8</v>
      </c>
      <c r="D91">
        <f>C91/C94</f>
        <v>0.5714285714285714</v>
      </c>
    </row>
    <row r="92" spans="1:4" x14ac:dyDescent="0.25">
      <c r="B92" s="5" t="s">
        <v>1169</v>
      </c>
      <c r="C92">
        <v>5</v>
      </c>
      <c r="D92">
        <f>C92/C94</f>
        <v>0.35714285714285715</v>
      </c>
    </row>
    <row r="93" spans="1:4" x14ac:dyDescent="0.25">
      <c r="B93" s="5" t="s">
        <v>1170</v>
      </c>
      <c r="C93">
        <v>1</v>
      </c>
      <c r="D93">
        <f>C93/C94</f>
        <v>7.1428571428571425E-2</v>
      </c>
    </row>
    <row r="94" spans="1:4" x14ac:dyDescent="0.25">
      <c r="C94">
        <f>SUM(C91:C93)</f>
        <v>14</v>
      </c>
    </row>
    <row r="95" spans="1:4" x14ac:dyDescent="0.25">
      <c r="A95" s="4" t="s">
        <v>1172</v>
      </c>
    </row>
    <row r="96" spans="1:4" x14ac:dyDescent="0.25">
      <c r="A96" s="5" t="s">
        <v>1002</v>
      </c>
      <c r="B96">
        <v>27</v>
      </c>
      <c r="C96">
        <f>B96/B98</f>
        <v>0.65853658536585369</v>
      </c>
    </row>
    <row r="97" spans="1:4" x14ac:dyDescent="0.25">
      <c r="A97" s="5" t="s">
        <v>1003</v>
      </c>
      <c r="B97">
        <v>14</v>
      </c>
      <c r="C97">
        <f>B97/B98</f>
        <v>0.34146341463414637</v>
      </c>
    </row>
    <row r="98" spans="1:4" x14ac:dyDescent="0.25">
      <c r="B98">
        <f>SUM(B96:B97)</f>
        <v>41</v>
      </c>
    </row>
    <row r="99" spans="1:4" x14ac:dyDescent="0.25">
      <c r="A99" s="4" t="s">
        <v>1173</v>
      </c>
    </row>
    <row r="100" spans="1:4" x14ac:dyDescent="0.25">
      <c r="A100" s="5" t="s">
        <v>1002</v>
      </c>
      <c r="B100">
        <v>5</v>
      </c>
      <c r="C100">
        <f>B100/B103</f>
        <v>0.11627906976744186</v>
      </c>
    </row>
    <row r="101" spans="1:4" x14ac:dyDescent="0.25">
      <c r="A101" s="5" t="s">
        <v>1003</v>
      </c>
      <c r="B101">
        <v>21</v>
      </c>
    </row>
    <row r="102" spans="1:4" x14ac:dyDescent="0.25">
      <c r="A102" s="5" t="s">
        <v>1159</v>
      </c>
      <c r="B102">
        <v>17</v>
      </c>
    </row>
    <row r="103" spans="1:4" x14ac:dyDescent="0.25">
      <c r="B103">
        <f>SUM(B100:B102)</f>
        <v>43</v>
      </c>
    </row>
    <row r="104" spans="1:4" x14ac:dyDescent="0.25">
      <c r="A104" s="4" t="s">
        <v>1174</v>
      </c>
    </row>
    <row r="105" spans="1:4" x14ac:dyDescent="0.25">
      <c r="A105" s="5" t="s">
        <v>1002</v>
      </c>
      <c r="B105">
        <v>8</v>
      </c>
      <c r="C105">
        <f>B105/B107</f>
        <v>0.2</v>
      </c>
    </row>
    <row r="106" spans="1:4" x14ac:dyDescent="0.25">
      <c r="A106" s="5" t="s">
        <v>1003</v>
      </c>
      <c r="B106">
        <v>32</v>
      </c>
      <c r="C106">
        <f>B106/B107</f>
        <v>0.8</v>
      </c>
    </row>
    <row r="107" spans="1:4" x14ac:dyDescent="0.25">
      <c r="B107">
        <f>SUM(B105:B106)</f>
        <v>40</v>
      </c>
    </row>
    <row r="108" spans="1:4" x14ac:dyDescent="0.25">
      <c r="B108" s="4" t="s">
        <v>1175</v>
      </c>
    </row>
    <row r="109" spans="1:4" x14ac:dyDescent="0.25">
      <c r="B109" s="5" t="s">
        <v>1176</v>
      </c>
      <c r="C109">
        <v>7</v>
      </c>
      <c r="D109">
        <f>C109/8</f>
        <v>0.875</v>
      </c>
    </row>
    <row r="110" spans="1:4" x14ac:dyDescent="0.25">
      <c r="B110" s="5" t="s">
        <v>1177</v>
      </c>
      <c r="C110">
        <v>0</v>
      </c>
    </row>
    <row r="111" spans="1:4" x14ac:dyDescent="0.25">
      <c r="B111" s="5" t="s">
        <v>1178</v>
      </c>
      <c r="C111">
        <v>1</v>
      </c>
    </row>
    <row r="112" spans="1:4" x14ac:dyDescent="0.25">
      <c r="A112" s="4" t="s">
        <v>1179</v>
      </c>
    </row>
    <row r="113" spans="1:3" x14ac:dyDescent="0.25">
      <c r="A113" s="5" t="s">
        <v>1002</v>
      </c>
      <c r="B113">
        <v>10</v>
      </c>
      <c r="C113">
        <f>B113/B115</f>
        <v>0.25641025641025639</v>
      </c>
    </row>
    <row r="114" spans="1:3" x14ac:dyDescent="0.25">
      <c r="A114" s="5" t="s">
        <v>1003</v>
      </c>
      <c r="B114">
        <v>29</v>
      </c>
      <c r="C114">
        <f>B114/B115</f>
        <v>0.74358974358974361</v>
      </c>
    </row>
    <row r="115" spans="1:3" x14ac:dyDescent="0.25">
      <c r="B115">
        <f>SUM(B113:B114)</f>
        <v>39</v>
      </c>
    </row>
    <row r="117" spans="1:3" x14ac:dyDescent="0.25">
      <c r="B117" s="5" t="s">
        <v>1180</v>
      </c>
    </row>
    <row r="119" spans="1:3" x14ac:dyDescent="0.25">
      <c r="B119" s="4" t="s">
        <v>1181</v>
      </c>
    </row>
    <row r="120" spans="1:3" x14ac:dyDescent="0.25">
      <c r="B120" s="5" t="s">
        <v>357</v>
      </c>
      <c r="C120">
        <v>3</v>
      </c>
    </row>
    <row r="121" spans="1:3" x14ac:dyDescent="0.25">
      <c r="B121" s="5" t="s">
        <v>372</v>
      </c>
      <c r="C121">
        <v>2</v>
      </c>
    </row>
    <row r="122" spans="1:3" x14ac:dyDescent="0.25">
      <c r="B122" s="5" t="s">
        <v>1183</v>
      </c>
      <c r="C122">
        <v>2</v>
      </c>
    </row>
    <row r="123" spans="1:3" x14ac:dyDescent="0.25">
      <c r="B123" s="5" t="s">
        <v>1184</v>
      </c>
      <c r="C123">
        <v>2</v>
      </c>
    </row>
    <row r="124" spans="1:3" x14ac:dyDescent="0.25">
      <c r="C124">
        <f>SUM(C120:C123)</f>
        <v>9</v>
      </c>
    </row>
    <row r="125" spans="1:3" x14ac:dyDescent="0.25">
      <c r="A125" s="4" t="s">
        <v>1185</v>
      </c>
    </row>
    <row r="126" spans="1:3" x14ac:dyDescent="0.25">
      <c r="A126" s="5" t="s">
        <v>1002</v>
      </c>
      <c r="B126">
        <v>6</v>
      </c>
    </row>
    <row r="127" spans="1:3" x14ac:dyDescent="0.25">
      <c r="A127" s="5" t="s">
        <v>1003</v>
      </c>
      <c r="B127">
        <v>32</v>
      </c>
    </row>
    <row r="128" spans="1:3" x14ac:dyDescent="0.25">
      <c r="B128">
        <f>SUM(B126:B127)</f>
        <v>38</v>
      </c>
    </row>
    <row r="130" spans="1:3" x14ac:dyDescent="0.25">
      <c r="B130" s="7" t="s">
        <v>1186</v>
      </c>
    </row>
    <row r="133" spans="1:3" x14ac:dyDescent="0.25">
      <c r="B133" s="4" t="s">
        <v>1181</v>
      </c>
    </row>
    <row r="134" spans="1:3" x14ac:dyDescent="0.25">
      <c r="B134" s="5" t="s">
        <v>357</v>
      </c>
      <c r="C134">
        <v>1</v>
      </c>
    </row>
    <row r="135" spans="1:3" x14ac:dyDescent="0.25">
      <c r="B135" s="5" t="s">
        <v>372</v>
      </c>
      <c r="C135">
        <v>2</v>
      </c>
    </row>
    <row r="136" spans="1:3" x14ac:dyDescent="0.25">
      <c r="B136" s="5" t="s">
        <v>1184</v>
      </c>
      <c r="C136">
        <v>2</v>
      </c>
    </row>
    <row r="137" spans="1:3" x14ac:dyDescent="0.25">
      <c r="B137" s="5"/>
      <c r="C137">
        <f>SUM(C134:C136)</f>
        <v>5</v>
      </c>
    </row>
    <row r="138" spans="1:3" x14ac:dyDescent="0.25">
      <c r="A138" s="4" t="s">
        <v>1188</v>
      </c>
      <c r="B138" s="5"/>
    </row>
    <row r="139" spans="1:3" x14ac:dyDescent="0.25">
      <c r="A139" s="5" t="s">
        <v>1002</v>
      </c>
      <c r="B139">
        <v>20</v>
      </c>
      <c r="C139">
        <f>B139/B141</f>
        <v>0.54054054054054057</v>
      </c>
    </row>
    <row r="140" spans="1:3" x14ac:dyDescent="0.25">
      <c r="A140" s="5" t="s">
        <v>1003</v>
      </c>
      <c r="B140" s="5">
        <v>17</v>
      </c>
    </row>
    <row r="141" spans="1:3" x14ac:dyDescent="0.25">
      <c r="B141" s="5">
        <f>SUM(B139:B140)</f>
        <v>37</v>
      </c>
    </row>
    <row r="143" spans="1:3" x14ac:dyDescent="0.25">
      <c r="B143" s="7" t="s">
        <v>1186</v>
      </c>
    </row>
    <row r="145" spans="1:8" x14ac:dyDescent="0.25">
      <c r="B145" s="4" t="s">
        <v>1189</v>
      </c>
    </row>
    <row r="146" spans="1:8" x14ac:dyDescent="0.25">
      <c r="B146" s="5" t="s">
        <v>357</v>
      </c>
      <c r="C146">
        <v>5</v>
      </c>
    </row>
    <row r="147" spans="1:8" x14ac:dyDescent="0.25">
      <c r="B147" s="5" t="s">
        <v>372</v>
      </c>
      <c r="C147">
        <v>12</v>
      </c>
    </row>
    <row r="148" spans="1:8" x14ac:dyDescent="0.25">
      <c r="B148" s="5" t="s">
        <v>1182</v>
      </c>
      <c r="C148">
        <v>1</v>
      </c>
    </row>
    <row r="149" spans="1:8" x14ac:dyDescent="0.25">
      <c r="B149" s="5" t="s">
        <v>1184</v>
      </c>
      <c r="C149">
        <v>1</v>
      </c>
    </row>
    <row r="150" spans="1:8" x14ac:dyDescent="0.25">
      <c r="B150" s="5" t="s">
        <v>1187</v>
      </c>
      <c r="C150">
        <v>1</v>
      </c>
    </row>
    <row r="151" spans="1:8" x14ac:dyDescent="0.25">
      <c r="B151" s="5"/>
      <c r="C151">
        <f>SUM(C146:C150)</f>
        <v>20</v>
      </c>
    </row>
    <row r="152" spans="1:8" x14ac:dyDescent="0.25">
      <c r="A152" s="4" t="s">
        <v>1190</v>
      </c>
      <c r="G152" s="5" t="s">
        <v>1391</v>
      </c>
      <c r="H152" s="5" t="s">
        <v>1392</v>
      </c>
    </row>
    <row r="153" spans="1:8" x14ac:dyDescent="0.25">
      <c r="A153" s="5" t="s">
        <v>1191</v>
      </c>
      <c r="B153">
        <v>1</v>
      </c>
      <c r="F153" s="5" t="s">
        <v>1389</v>
      </c>
      <c r="G153">
        <v>1</v>
      </c>
      <c r="H153">
        <v>1</v>
      </c>
    </row>
    <row r="154" spans="1:8" x14ac:dyDescent="0.25">
      <c r="A154" s="5" t="s">
        <v>1192</v>
      </c>
      <c r="B154" s="5">
        <v>1</v>
      </c>
      <c r="F154" s="5" t="s">
        <v>357</v>
      </c>
      <c r="G154">
        <v>3</v>
      </c>
      <c r="H154">
        <v>2</v>
      </c>
    </row>
    <row r="155" spans="1:8" x14ac:dyDescent="0.25">
      <c r="A155" s="5" t="s">
        <v>1085</v>
      </c>
      <c r="B155">
        <v>28</v>
      </c>
      <c r="C155">
        <f>B155/B156</f>
        <v>0.93333333333333335</v>
      </c>
      <c r="F155" s="5" t="s">
        <v>372</v>
      </c>
      <c r="G155">
        <v>11</v>
      </c>
      <c r="H155">
        <v>5</v>
      </c>
    </row>
    <row r="156" spans="1:8" x14ac:dyDescent="0.25">
      <c r="B156">
        <f>SUM(B153:B155)</f>
        <v>30</v>
      </c>
      <c r="F156" s="5" t="s">
        <v>1124</v>
      </c>
      <c r="G156">
        <v>3</v>
      </c>
      <c r="H156">
        <v>3</v>
      </c>
    </row>
    <row r="157" spans="1:8" x14ac:dyDescent="0.25">
      <c r="A157" s="4" t="s">
        <v>1193</v>
      </c>
      <c r="F157" s="5" t="s">
        <v>1390</v>
      </c>
      <c r="G157">
        <v>2</v>
      </c>
      <c r="H157">
        <v>9</v>
      </c>
    </row>
    <row r="158" spans="1:8" x14ac:dyDescent="0.25">
      <c r="A158" s="5" t="s">
        <v>1191</v>
      </c>
      <c r="B158">
        <v>3</v>
      </c>
      <c r="F158" s="5" t="s">
        <v>1126</v>
      </c>
      <c r="G158">
        <v>2</v>
      </c>
      <c r="H158">
        <v>1</v>
      </c>
    </row>
    <row r="159" spans="1:8" x14ac:dyDescent="0.25">
      <c r="A159" s="5" t="s">
        <v>1192</v>
      </c>
      <c r="B159">
        <v>2</v>
      </c>
    </row>
    <row r="160" spans="1:8" x14ac:dyDescent="0.25">
      <c r="A160" s="5" t="s">
        <v>1085</v>
      </c>
      <c r="B160">
        <v>26</v>
      </c>
      <c r="C160">
        <f>B160/B161</f>
        <v>0.83870967741935487</v>
      </c>
    </row>
    <row r="161" spans="1:3" x14ac:dyDescent="0.25">
      <c r="B161">
        <f>SUM(B158:B160)</f>
        <v>31</v>
      </c>
    </row>
    <row r="162" spans="1:3" x14ac:dyDescent="0.25">
      <c r="A162" s="4" t="s">
        <v>1194</v>
      </c>
    </row>
    <row r="163" spans="1:3" x14ac:dyDescent="0.25">
      <c r="A163" s="5" t="s">
        <v>1191</v>
      </c>
      <c r="B163">
        <v>11</v>
      </c>
      <c r="C163" s="5">
        <f>16/B166</f>
        <v>0.48484848484848486</v>
      </c>
    </row>
    <row r="164" spans="1:3" x14ac:dyDescent="0.25">
      <c r="A164" s="5" t="s">
        <v>1192</v>
      </c>
      <c r="B164">
        <v>5</v>
      </c>
    </row>
    <row r="165" spans="1:3" x14ac:dyDescent="0.25">
      <c r="A165" s="5" t="s">
        <v>1085</v>
      </c>
      <c r="B165">
        <v>17</v>
      </c>
      <c r="C165">
        <f>B165/B166</f>
        <v>0.51515151515151514</v>
      </c>
    </row>
    <row r="166" spans="1:3" x14ac:dyDescent="0.25">
      <c r="B166">
        <f>SUM(B163:B165)</f>
        <v>33</v>
      </c>
    </row>
    <row r="167" spans="1:3" x14ac:dyDescent="0.25">
      <c r="A167" s="4" t="s">
        <v>1195</v>
      </c>
    </row>
    <row r="168" spans="1:3" x14ac:dyDescent="0.25">
      <c r="A168" s="5" t="s">
        <v>1191</v>
      </c>
      <c r="B168">
        <v>3</v>
      </c>
    </row>
    <row r="169" spans="1:3" x14ac:dyDescent="0.25">
      <c r="A169" s="5" t="s">
        <v>1192</v>
      </c>
      <c r="B169">
        <v>3</v>
      </c>
    </row>
    <row r="170" spans="1:3" x14ac:dyDescent="0.25">
      <c r="A170" s="5" t="s">
        <v>1085</v>
      </c>
      <c r="B170">
        <v>25</v>
      </c>
      <c r="C170">
        <f>B170/B171</f>
        <v>0.80645161290322576</v>
      </c>
    </row>
    <row r="171" spans="1:3" x14ac:dyDescent="0.25">
      <c r="B171">
        <f>SUM(B168:B170)</f>
        <v>31</v>
      </c>
    </row>
    <row r="172" spans="1:3" x14ac:dyDescent="0.25">
      <c r="A172" s="4" t="s">
        <v>1196</v>
      </c>
    </row>
    <row r="173" spans="1:3" x14ac:dyDescent="0.25">
      <c r="A173" s="5" t="s">
        <v>1191</v>
      </c>
      <c r="B173">
        <v>2</v>
      </c>
    </row>
    <row r="174" spans="1:3" x14ac:dyDescent="0.25">
      <c r="A174" s="5" t="s">
        <v>1192</v>
      </c>
      <c r="B174">
        <v>9</v>
      </c>
    </row>
    <row r="175" spans="1:3" x14ac:dyDescent="0.25">
      <c r="A175" s="5" t="s">
        <v>1085</v>
      </c>
      <c r="B175">
        <v>23</v>
      </c>
      <c r="C175">
        <f>B175/B176</f>
        <v>0.67647058823529416</v>
      </c>
    </row>
    <row r="176" spans="1:3" x14ac:dyDescent="0.25">
      <c r="B176">
        <f>SUM(B173:B175)</f>
        <v>34</v>
      </c>
    </row>
    <row r="177" spans="1:8" x14ac:dyDescent="0.25">
      <c r="A177" s="4" t="s">
        <v>1197</v>
      </c>
    </row>
    <row r="178" spans="1:8" x14ac:dyDescent="0.25">
      <c r="A178" s="5" t="s">
        <v>1191</v>
      </c>
      <c r="B178">
        <v>2</v>
      </c>
    </row>
    <row r="179" spans="1:8" x14ac:dyDescent="0.25">
      <c r="A179" s="5" t="s">
        <v>1192</v>
      </c>
      <c r="B179">
        <v>1</v>
      </c>
    </row>
    <row r="180" spans="1:8" x14ac:dyDescent="0.25">
      <c r="A180" s="5" t="s">
        <v>1085</v>
      </c>
      <c r="B180">
        <v>29</v>
      </c>
      <c r="C180">
        <f>B180/B181</f>
        <v>0.90625</v>
      </c>
      <c r="D180">
        <f>(C180+C175+C170+C165+C160+C155)/6</f>
        <v>0.77939445450712064</v>
      </c>
    </row>
    <row r="181" spans="1:8" x14ac:dyDescent="0.25">
      <c r="B181">
        <f>SUM(B178:B180)</f>
        <v>32</v>
      </c>
    </row>
    <row r="182" spans="1:8" x14ac:dyDescent="0.25">
      <c r="A182" s="4" t="s">
        <v>1198</v>
      </c>
      <c r="G182" t="s">
        <v>1021</v>
      </c>
      <c r="H182">
        <v>1</v>
      </c>
    </row>
    <row r="183" spans="1:8" x14ac:dyDescent="0.25">
      <c r="A183" t="s">
        <v>1021</v>
      </c>
      <c r="B183">
        <v>1</v>
      </c>
      <c r="G183" t="s">
        <v>1127</v>
      </c>
      <c r="H183">
        <v>35</v>
      </c>
    </row>
    <row r="184" spans="1:8" x14ac:dyDescent="0.25">
      <c r="A184" t="s">
        <v>1022</v>
      </c>
      <c r="B184">
        <v>10</v>
      </c>
      <c r="C184">
        <f>B184/B188</f>
        <v>0.27777777777777779</v>
      </c>
      <c r="G184" s="4" t="s">
        <v>1128</v>
      </c>
    </row>
    <row r="185" spans="1:8" x14ac:dyDescent="0.25">
      <c r="A185" t="s">
        <v>1023</v>
      </c>
      <c r="B185">
        <v>5</v>
      </c>
      <c r="C185">
        <f>B185/B188</f>
        <v>0.1388888888888889</v>
      </c>
      <c r="G185" t="s">
        <v>1021</v>
      </c>
      <c r="H185">
        <v>11</v>
      </c>
    </row>
    <row r="186" spans="1:8" x14ac:dyDescent="0.25">
      <c r="A186" s="5" t="s">
        <v>1199</v>
      </c>
      <c r="B186">
        <v>14</v>
      </c>
      <c r="C186">
        <f>B186/B188</f>
        <v>0.3888888888888889</v>
      </c>
      <c r="G186" t="s">
        <v>1127</v>
      </c>
      <c r="H186">
        <v>26</v>
      </c>
    </row>
    <row r="187" spans="1:8" x14ac:dyDescent="0.25">
      <c r="A187" t="s">
        <v>1025</v>
      </c>
      <c r="B187">
        <v>6</v>
      </c>
      <c r="C187">
        <f>B187/B188</f>
        <v>0.16666666666666666</v>
      </c>
      <c r="G187" s="4" t="s">
        <v>1129</v>
      </c>
    </row>
    <row r="188" spans="1:8" x14ac:dyDescent="0.25">
      <c r="B188">
        <f>SUM(B183:B187)</f>
        <v>36</v>
      </c>
      <c r="G188" t="s">
        <v>1021</v>
      </c>
      <c r="H188">
        <v>26</v>
      </c>
    </row>
    <row r="189" spans="1:8" x14ac:dyDescent="0.25">
      <c r="A189" s="4" t="s">
        <v>1200</v>
      </c>
      <c r="G189" t="s">
        <v>1127</v>
      </c>
      <c r="H189">
        <v>6</v>
      </c>
    </row>
    <row r="190" spans="1:8" x14ac:dyDescent="0.25">
      <c r="A190" t="s">
        <v>1021</v>
      </c>
      <c r="B190">
        <v>11</v>
      </c>
      <c r="G190" s="4" t="s">
        <v>1130</v>
      </c>
    </row>
    <row r="191" spans="1:8" x14ac:dyDescent="0.25">
      <c r="A191" t="s">
        <v>1022</v>
      </c>
      <c r="B191">
        <v>11</v>
      </c>
      <c r="C191">
        <f>B191/B195</f>
        <v>0.29729729729729731</v>
      </c>
      <c r="G191" t="s">
        <v>1021</v>
      </c>
      <c r="H191">
        <v>27</v>
      </c>
    </row>
    <row r="192" spans="1:8" x14ac:dyDescent="0.25">
      <c r="A192" t="s">
        <v>1023</v>
      </c>
      <c r="B192">
        <v>5</v>
      </c>
      <c r="C192">
        <f>B192/B195</f>
        <v>0.13513513513513514</v>
      </c>
      <c r="G192" t="s">
        <v>1127</v>
      </c>
      <c r="H192">
        <v>5</v>
      </c>
    </row>
    <row r="193" spans="1:8" x14ac:dyDescent="0.25">
      <c r="A193" s="5" t="s">
        <v>1199</v>
      </c>
      <c r="B193">
        <v>6</v>
      </c>
      <c r="C193">
        <f>B193/B195</f>
        <v>0.16216216216216217</v>
      </c>
      <c r="G193" s="4" t="s">
        <v>1131</v>
      </c>
    </row>
    <row r="194" spans="1:8" x14ac:dyDescent="0.25">
      <c r="A194" t="s">
        <v>1025</v>
      </c>
      <c r="B194">
        <v>4</v>
      </c>
      <c r="C194">
        <f>B194/B195</f>
        <v>0.10810810810810811</v>
      </c>
      <c r="G194" t="s">
        <v>1021</v>
      </c>
      <c r="H194">
        <v>31</v>
      </c>
    </row>
    <row r="195" spans="1:8" x14ac:dyDescent="0.25">
      <c r="B195">
        <f>SUM(B190:B194)</f>
        <v>37</v>
      </c>
      <c r="G195" t="s">
        <v>1127</v>
      </c>
      <c r="H195">
        <v>1</v>
      </c>
    </row>
    <row r="196" spans="1:8" x14ac:dyDescent="0.25">
      <c r="A196" s="4" t="s">
        <v>1201</v>
      </c>
      <c r="G196" s="4" t="s">
        <v>1132</v>
      </c>
    </row>
    <row r="197" spans="1:8" x14ac:dyDescent="0.25">
      <c r="A197" t="s">
        <v>1021</v>
      </c>
      <c r="B197">
        <v>26</v>
      </c>
      <c r="G197" t="s">
        <v>1021</v>
      </c>
      <c r="H197">
        <v>26</v>
      </c>
    </row>
    <row r="198" spans="1:8" x14ac:dyDescent="0.25">
      <c r="A198" t="s">
        <v>1022</v>
      </c>
      <c r="B198">
        <v>5</v>
      </c>
      <c r="C198">
        <f>B198/B202</f>
        <v>0.15625</v>
      </c>
      <c r="G198" t="s">
        <v>1127</v>
      </c>
      <c r="H198">
        <v>5</v>
      </c>
    </row>
    <row r="199" spans="1:8" x14ac:dyDescent="0.25">
      <c r="A199" t="s">
        <v>1023</v>
      </c>
      <c r="C199">
        <f>B199/B202</f>
        <v>0</v>
      </c>
      <c r="G199" s="4" t="s">
        <v>1133</v>
      </c>
    </row>
    <row r="200" spans="1:8" x14ac:dyDescent="0.25">
      <c r="A200" s="5" t="s">
        <v>1199</v>
      </c>
      <c r="B200">
        <v>1</v>
      </c>
      <c r="C200">
        <f>B200/B202</f>
        <v>3.125E-2</v>
      </c>
    </row>
    <row r="201" spans="1:8" x14ac:dyDescent="0.25">
      <c r="A201" t="s">
        <v>1025</v>
      </c>
      <c r="C201">
        <f>B201/B202</f>
        <v>0</v>
      </c>
    </row>
    <row r="202" spans="1:8" x14ac:dyDescent="0.25">
      <c r="B202">
        <f>SUM(B197:B201)</f>
        <v>32</v>
      </c>
    </row>
    <row r="203" spans="1:8" x14ac:dyDescent="0.25">
      <c r="A203" s="4" t="s">
        <v>1202</v>
      </c>
    </row>
    <row r="204" spans="1:8" x14ac:dyDescent="0.25">
      <c r="A204" t="s">
        <v>1021</v>
      </c>
      <c r="B204">
        <v>27</v>
      </c>
    </row>
    <row r="205" spans="1:8" x14ac:dyDescent="0.25">
      <c r="A205" t="s">
        <v>1022</v>
      </c>
      <c r="B205">
        <v>3</v>
      </c>
    </row>
    <row r="206" spans="1:8" x14ac:dyDescent="0.25">
      <c r="A206" t="s">
        <v>1023</v>
      </c>
      <c r="B206">
        <v>1</v>
      </c>
    </row>
    <row r="207" spans="1:8" x14ac:dyDescent="0.25">
      <c r="A207" s="5" t="s">
        <v>1199</v>
      </c>
      <c r="B207">
        <v>1</v>
      </c>
    </row>
    <row r="208" spans="1:8" x14ac:dyDescent="0.25">
      <c r="A208" t="s">
        <v>1025</v>
      </c>
    </row>
    <row r="209" spans="1:2" x14ac:dyDescent="0.25">
      <c r="B209">
        <f>SUM(B204:B208)</f>
        <v>32</v>
      </c>
    </row>
    <row r="210" spans="1:2" x14ac:dyDescent="0.25">
      <c r="A210" s="4" t="s">
        <v>1203</v>
      </c>
    </row>
    <row r="211" spans="1:2" x14ac:dyDescent="0.25">
      <c r="A211" t="s">
        <v>1021</v>
      </c>
      <c r="B211">
        <v>31</v>
      </c>
    </row>
    <row r="212" spans="1:2" x14ac:dyDescent="0.25">
      <c r="A212" t="s">
        <v>1022</v>
      </c>
      <c r="B212">
        <v>1</v>
      </c>
    </row>
    <row r="213" spans="1:2" x14ac:dyDescent="0.25">
      <c r="A213" t="s">
        <v>1023</v>
      </c>
    </row>
    <row r="214" spans="1:2" x14ac:dyDescent="0.25">
      <c r="A214" s="5" t="s">
        <v>1199</v>
      </c>
    </row>
    <row r="215" spans="1:2" x14ac:dyDescent="0.25">
      <c r="A215" t="s">
        <v>1025</v>
      </c>
    </row>
    <row r="216" spans="1:2" x14ac:dyDescent="0.25">
      <c r="B216">
        <f>SUM(B211:B215)</f>
        <v>32</v>
      </c>
    </row>
    <row r="217" spans="1:2" x14ac:dyDescent="0.25">
      <c r="A217" s="4" t="s">
        <v>1204</v>
      </c>
    </row>
    <row r="218" spans="1:2" x14ac:dyDescent="0.25">
      <c r="A218" t="s">
        <v>1021</v>
      </c>
      <c r="B218">
        <v>26</v>
      </c>
    </row>
    <row r="219" spans="1:2" x14ac:dyDescent="0.25">
      <c r="A219" t="s">
        <v>1022</v>
      </c>
      <c r="B219">
        <v>3</v>
      </c>
    </row>
    <row r="220" spans="1:2" x14ac:dyDescent="0.25">
      <c r="A220" t="s">
        <v>1023</v>
      </c>
      <c r="B220">
        <v>2</v>
      </c>
    </row>
    <row r="221" spans="1:2" x14ac:dyDescent="0.25">
      <c r="A221" s="5" t="s">
        <v>1199</v>
      </c>
    </row>
    <row r="222" spans="1:2" x14ac:dyDescent="0.25">
      <c r="A222" t="s">
        <v>1025</v>
      </c>
    </row>
    <row r="223" spans="1:2" x14ac:dyDescent="0.25">
      <c r="B223">
        <f>SUM(B218:B222)</f>
        <v>31</v>
      </c>
    </row>
    <row r="225" spans="1:4" x14ac:dyDescent="0.25">
      <c r="A225" s="4" t="s">
        <v>1205</v>
      </c>
    </row>
    <row r="226" spans="1:4" x14ac:dyDescent="0.25">
      <c r="A226" s="5" t="s">
        <v>1002</v>
      </c>
      <c r="B226">
        <v>4</v>
      </c>
      <c r="C226">
        <f>B226/B228</f>
        <v>0.10810810810810811</v>
      </c>
    </row>
    <row r="227" spans="1:4" x14ac:dyDescent="0.25">
      <c r="A227" s="5" t="s">
        <v>1003</v>
      </c>
      <c r="B227">
        <v>33</v>
      </c>
    </row>
    <row r="228" spans="1:4" x14ac:dyDescent="0.25">
      <c r="B228">
        <f>SUM(B226:B227)</f>
        <v>37</v>
      </c>
    </row>
    <row r="230" spans="1:4" x14ac:dyDescent="0.25">
      <c r="C230" s="4" t="s">
        <v>1206</v>
      </c>
    </row>
    <row r="231" spans="1:4" x14ac:dyDescent="0.25">
      <c r="C231" s="5" t="s">
        <v>1038</v>
      </c>
      <c r="D231">
        <v>2</v>
      </c>
    </row>
    <row r="232" spans="1:4" x14ac:dyDescent="0.25">
      <c r="C232" s="5" t="s">
        <v>1207</v>
      </c>
      <c r="D232">
        <v>2</v>
      </c>
    </row>
    <row r="233" spans="1:4" x14ac:dyDescent="0.25">
      <c r="C233" s="4" t="s">
        <v>1208</v>
      </c>
    </row>
    <row r="234" spans="1:4" x14ac:dyDescent="0.25">
      <c r="C234" s="5" t="s">
        <v>1038</v>
      </c>
    </row>
    <row r="235" spans="1:4" x14ac:dyDescent="0.25">
      <c r="C235" s="5" t="s">
        <v>1209</v>
      </c>
      <c r="D235">
        <v>2</v>
      </c>
    </row>
    <row r="236" spans="1:4" x14ac:dyDescent="0.25">
      <c r="C236" s="5" t="s">
        <v>1210</v>
      </c>
      <c r="D236">
        <v>2</v>
      </c>
    </row>
    <row r="237" spans="1:4" x14ac:dyDescent="0.25">
      <c r="C237" s="5" t="s">
        <v>1211</v>
      </c>
    </row>
    <row r="239" spans="1:4" x14ac:dyDescent="0.25">
      <c r="C239" s="5" t="s">
        <v>1212</v>
      </c>
    </row>
    <row r="240" spans="1:4" x14ac:dyDescent="0.25">
      <c r="C240" s="16" t="s">
        <v>1220</v>
      </c>
      <c r="D240">
        <v>1</v>
      </c>
    </row>
    <row r="241" spans="3:4" x14ac:dyDescent="0.25">
      <c r="C241" s="16" t="s">
        <v>1155</v>
      </c>
      <c r="D241">
        <v>2</v>
      </c>
    </row>
    <row r="242" spans="3:4" x14ac:dyDescent="0.25">
      <c r="C242" s="16"/>
    </row>
    <row r="243" spans="3:4" x14ac:dyDescent="0.25">
      <c r="C243" s="5" t="s">
        <v>1213</v>
      </c>
    </row>
    <row r="244" spans="3:4" x14ac:dyDescent="0.25">
      <c r="C244" s="5" t="s">
        <v>1002</v>
      </c>
      <c r="D244">
        <v>1</v>
      </c>
    </row>
    <row r="245" spans="3:4" x14ac:dyDescent="0.25">
      <c r="C245" s="5" t="s">
        <v>1003</v>
      </c>
    </row>
    <row r="247" spans="3:4" x14ac:dyDescent="0.25">
      <c r="C247" s="5" t="s">
        <v>1214</v>
      </c>
    </row>
    <row r="248" spans="3:4" x14ac:dyDescent="0.25">
      <c r="C248" s="5" t="s">
        <v>1002</v>
      </c>
      <c r="D248">
        <v>1</v>
      </c>
    </row>
    <row r="249" spans="3:4" x14ac:dyDescent="0.25">
      <c r="C249" s="5" t="s">
        <v>1003</v>
      </c>
    </row>
    <row r="251" spans="3:4" x14ac:dyDescent="0.25">
      <c r="C251" s="5" t="s">
        <v>1215</v>
      </c>
    </row>
    <row r="252" spans="3:4" x14ac:dyDescent="0.25">
      <c r="C252" s="5" t="s">
        <v>1002</v>
      </c>
    </row>
    <row r="253" spans="3:4" x14ac:dyDescent="0.25">
      <c r="C253" s="5" t="s">
        <v>1003</v>
      </c>
    </row>
    <row r="255" spans="3:4" x14ac:dyDescent="0.25">
      <c r="C255" s="5" t="s">
        <v>1216</v>
      </c>
    </row>
    <row r="256" spans="3:4" x14ac:dyDescent="0.25">
      <c r="C256" s="5" t="s">
        <v>1002</v>
      </c>
    </row>
    <row r="257" spans="3:4" x14ac:dyDescent="0.25">
      <c r="C257" s="5" t="s">
        <v>1003</v>
      </c>
    </row>
    <row r="259" spans="3:4" x14ac:dyDescent="0.25">
      <c r="C259" s="5" t="s">
        <v>1217</v>
      </c>
    </row>
    <row r="260" spans="3:4" x14ac:dyDescent="0.25">
      <c r="C260" s="5" t="s">
        <v>1002</v>
      </c>
      <c r="D260">
        <v>1</v>
      </c>
    </row>
    <row r="261" spans="3:4" x14ac:dyDescent="0.25">
      <c r="C261" s="5" t="s">
        <v>1003</v>
      </c>
    </row>
    <row r="263" spans="3:4" x14ac:dyDescent="0.25">
      <c r="C263" s="5" t="s">
        <v>1044</v>
      </c>
    </row>
    <row r="264" spans="3:4" x14ac:dyDescent="0.25">
      <c r="C264" s="5" t="s">
        <v>1002</v>
      </c>
    </row>
    <row r="265" spans="3:4" x14ac:dyDescent="0.25">
      <c r="C265" s="5" t="s">
        <v>1003</v>
      </c>
    </row>
    <row r="267" spans="3:4" x14ac:dyDescent="0.25">
      <c r="C267" s="5" t="s">
        <v>1218</v>
      </c>
    </row>
    <row r="268" spans="3:4" x14ac:dyDescent="0.25">
      <c r="C268" s="5" t="s">
        <v>1002</v>
      </c>
      <c r="D268">
        <v>1</v>
      </c>
    </row>
    <row r="269" spans="3:4" x14ac:dyDescent="0.25">
      <c r="C269" s="5" t="s">
        <v>1003</v>
      </c>
    </row>
    <row r="272" spans="3:4" x14ac:dyDescent="0.25">
      <c r="C272" s="7" t="s">
        <v>1219</v>
      </c>
    </row>
    <row r="273" spans="1:4" x14ac:dyDescent="0.25">
      <c r="C273" s="5" t="s">
        <v>720</v>
      </c>
    </row>
    <row r="274" spans="1:4" x14ac:dyDescent="0.25">
      <c r="C274" s="5" t="s">
        <v>1221</v>
      </c>
    </row>
    <row r="276" spans="1:4" x14ac:dyDescent="0.25">
      <c r="A276" s="4" t="s">
        <v>1222</v>
      </c>
    </row>
    <row r="277" spans="1:4" x14ac:dyDescent="0.25">
      <c r="A277" s="5" t="s">
        <v>1002</v>
      </c>
      <c r="B277">
        <v>25</v>
      </c>
      <c r="C277">
        <f>B277/B279</f>
        <v>0.69444444444444442</v>
      </c>
    </row>
    <row r="278" spans="1:4" x14ac:dyDescent="0.25">
      <c r="A278" s="5" t="s">
        <v>1003</v>
      </c>
      <c r="B278">
        <v>11</v>
      </c>
    </row>
    <row r="279" spans="1:4" x14ac:dyDescent="0.25">
      <c r="B279">
        <f>SUM(B277:B278)</f>
        <v>36</v>
      </c>
    </row>
    <row r="280" spans="1:4" x14ac:dyDescent="0.25">
      <c r="B280" s="4" t="s">
        <v>1238</v>
      </c>
    </row>
    <row r="281" spans="1:4" x14ac:dyDescent="0.25">
      <c r="B281" s="5" t="s">
        <v>1002</v>
      </c>
      <c r="C281">
        <v>7</v>
      </c>
      <c r="D281">
        <f>C281/C283</f>
        <v>0.28000000000000003</v>
      </c>
    </row>
    <row r="282" spans="1:4" x14ac:dyDescent="0.25">
      <c r="B282" s="5" t="s">
        <v>1003</v>
      </c>
      <c r="C282">
        <v>18</v>
      </c>
    </row>
    <row r="283" spans="1:4" x14ac:dyDescent="0.25">
      <c r="C283">
        <f>SUM(C281:C282)</f>
        <v>25</v>
      </c>
    </row>
    <row r="284" spans="1:4" x14ac:dyDescent="0.25">
      <c r="A284" s="4" t="s">
        <v>1223</v>
      </c>
    </row>
    <row r="285" spans="1:4" x14ac:dyDescent="0.25">
      <c r="A285" s="5" t="s">
        <v>1002</v>
      </c>
      <c r="B285">
        <v>24</v>
      </c>
      <c r="C285">
        <f>B285/B287</f>
        <v>0.64864864864864868</v>
      </c>
    </row>
    <row r="286" spans="1:4" x14ac:dyDescent="0.25">
      <c r="A286" s="5" t="s">
        <v>1003</v>
      </c>
      <c r="B286">
        <v>13</v>
      </c>
    </row>
    <row r="287" spans="1:4" x14ac:dyDescent="0.25">
      <c r="B287">
        <f>SUM(B285:B286)</f>
        <v>37</v>
      </c>
    </row>
    <row r="288" spans="1:4" x14ac:dyDescent="0.25">
      <c r="A288" s="4" t="s">
        <v>1224</v>
      </c>
    </row>
    <row r="289" spans="1:3" x14ac:dyDescent="0.25">
      <c r="A289" s="5" t="s">
        <v>1002</v>
      </c>
      <c r="B289">
        <v>27</v>
      </c>
      <c r="C289">
        <f>B289/B291</f>
        <v>0.75</v>
      </c>
    </row>
    <row r="290" spans="1:3" x14ac:dyDescent="0.25">
      <c r="A290" s="5" t="s">
        <v>1003</v>
      </c>
      <c r="B290">
        <v>9</v>
      </c>
    </row>
    <row r="291" spans="1:3" x14ac:dyDescent="0.25">
      <c r="B291">
        <f>SUM(B289:B290)</f>
        <v>36</v>
      </c>
    </row>
    <row r="292" spans="1:3" x14ac:dyDescent="0.25">
      <c r="A292" s="4" t="s">
        <v>1225</v>
      </c>
    </row>
    <row r="293" spans="1:3" x14ac:dyDescent="0.25">
      <c r="A293" s="5" t="s">
        <v>1002</v>
      </c>
      <c r="B293">
        <v>2</v>
      </c>
      <c r="C293">
        <f>B293/B295</f>
        <v>5.5555555555555552E-2</v>
      </c>
    </row>
    <row r="294" spans="1:3" x14ac:dyDescent="0.25">
      <c r="A294" s="5" t="s">
        <v>1003</v>
      </c>
      <c r="B294">
        <v>34</v>
      </c>
    </row>
    <row r="295" spans="1:3" x14ac:dyDescent="0.25">
      <c r="B295">
        <f>SUM(B293:B294)</f>
        <v>36</v>
      </c>
    </row>
    <row r="296" spans="1:3" x14ac:dyDescent="0.25">
      <c r="A296" s="4" t="s">
        <v>1226</v>
      </c>
    </row>
    <row r="297" spans="1:3" x14ac:dyDescent="0.25">
      <c r="A297" s="5" t="s">
        <v>1002</v>
      </c>
      <c r="B297">
        <v>1</v>
      </c>
    </row>
    <row r="298" spans="1:3" x14ac:dyDescent="0.25">
      <c r="A298" s="5" t="s">
        <v>1003</v>
      </c>
      <c r="B298">
        <v>35</v>
      </c>
    </row>
    <row r="300" spans="1:3" x14ac:dyDescent="0.25">
      <c r="A300" s="4" t="s">
        <v>1227</v>
      </c>
    </row>
    <row r="301" spans="1:3" x14ac:dyDescent="0.25">
      <c r="A301" s="5" t="s">
        <v>1228</v>
      </c>
      <c r="B301">
        <v>20</v>
      </c>
      <c r="C301">
        <f>B301/B303</f>
        <v>0.54054054054054057</v>
      </c>
    </row>
    <row r="302" spans="1:3" x14ac:dyDescent="0.25">
      <c r="A302" s="5" t="s">
        <v>1229</v>
      </c>
      <c r="B302">
        <v>17</v>
      </c>
      <c r="C302">
        <f>B302/B303</f>
        <v>0.45945945945945948</v>
      </c>
    </row>
    <row r="303" spans="1:3" x14ac:dyDescent="0.25">
      <c r="B303">
        <f>SUM(B301:B302)</f>
        <v>37</v>
      </c>
    </row>
    <row r="304" spans="1:3" x14ac:dyDescent="0.25">
      <c r="A304" s="4" t="s">
        <v>1230</v>
      </c>
    </row>
    <row r="305" spans="1:3" x14ac:dyDescent="0.25">
      <c r="A305" s="5" t="s">
        <v>1002</v>
      </c>
      <c r="B305">
        <v>16</v>
      </c>
      <c r="C305">
        <f>B305/B307</f>
        <v>0.43243243243243246</v>
      </c>
    </row>
    <row r="306" spans="1:3" x14ac:dyDescent="0.25">
      <c r="A306" s="5" t="s">
        <v>1003</v>
      </c>
      <c r="B306">
        <v>21</v>
      </c>
    </row>
    <row r="307" spans="1:3" x14ac:dyDescent="0.25">
      <c r="B307">
        <f>SUM(B305:B306)</f>
        <v>37</v>
      </c>
    </row>
    <row r="308" spans="1:3" x14ac:dyDescent="0.25">
      <c r="A308" s="4" t="s">
        <v>1231</v>
      </c>
    </row>
    <row r="309" spans="1:3" x14ac:dyDescent="0.25">
      <c r="A309" s="5" t="s">
        <v>1232</v>
      </c>
      <c r="B309">
        <v>4</v>
      </c>
    </row>
    <row r="310" spans="1:3" x14ac:dyDescent="0.25">
      <c r="A310" s="5" t="s">
        <v>1233</v>
      </c>
      <c r="B310">
        <v>2</v>
      </c>
    </row>
    <row r="311" spans="1:3" x14ac:dyDescent="0.25">
      <c r="A311" s="5" t="s">
        <v>1234</v>
      </c>
      <c r="B311">
        <v>1</v>
      </c>
    </row>
    <row r="312" spans="1:3" x14ac:dyDescent="0.25">
      <c r="A312" s="5" t="s">
        <v>1235</v>
      </c>
      <c r="B312">
        <v>1</v>
      </c>
    </row>
    <row r="313" spans="1:3" x14ac:dyDescent="0.25">
      <c r="A313" s="5" t="s">
        <v>1236</v>
      </c>
      <c r="B313">
        <v>4</v>
      </c>
    </row>
    <row r="314" spans="1:3" x14ac:dyDescent="0.25">
      <c r="A314" s="5" t="s">
        <v>1237</v>
      </c>
      <c r="B314">
        <v>4</v>
      </c>
    </row>
    <row r="315" spans="1:3" x14ac:dyDescent="0.25">
      <c r="A315" s="5"/>
      <c r="B315">
        <f>SUM(B309:B314)</f>
        <v>16</v>
      </c>
    </row>
    <row r="316" spans="1:3" x14ac:dyDescent="0.25">
      <c r="A316" s="4" t="s">
        <v>1239</v>
      </c>
    </row>
    <row r="317" spans="1:3" x14ac:dyDescent="0.25">
      <c r="A317" s="5" t="s">
        <v>1240</v>
      </c>
      <c r="B317">
        <v>1</v>
      </c>
      <c r="C317">
        <f>B317/B321</f>
        <v>6.25E-2</v>
      </c>
    </row>
    <row r="318" spans="1:3" x14ac:dyDescent="0.25">
      <c r="A318" s="5" t="s">
        <v>1241</v>
      </c>
      <c r="B318">
        <v>12</v>
      </c>
      <c r="C318">
        <f>B318/B321</f>
        <v>0.75</v>
      </c>
    </row>
    <row r="319" spans="1:3" x14ac:dyDescent="0.25">
      <c r="A319" s="5" t="s">
        <v>1058</v>
      </c>
      <c r="B319">
        <v>2</v>
      </c>
      <c r="C319">
        <f>B319/B321</f>
        <v>0.125</v>
      </c>
    </row>
    <row r="320" spans="1:3" x14ac:dyDescent="0.25">
      <c r="A320" s="5" t="s">
        <v>1059</v>
      </c>
      <c r="B320">
        <v>1</v>
      </c>
    </row>
    <row r="321" spans="1:3" x14ac:dyDescent="0.25">
      <c r="B321">
        <f>SUM(B317:B320)</f>
        <v>16</v>
      </c>
    </row>
    <row r="323" spans="1:3" x14ac:dyDescent="0.25">
      <c r="A323" s="4" t="s">
        <v>1242</v>
      </c>
    </row>
    <row r="324" spans="1:3" x14ac:dyDescent="0.25">
      <c r="A324" s="5" t="s">
        <v>1243</v>
      </c>
      <c r="B324">
        <v>14</v>
      </c>
      <c r="C324">
        <f>B324/B326</f>
        <v>0.875</v>
      </c>
    </row>
    <row r="325" spans="1:3" x14ac:dyDescent="0.25">
      <c r="A325" s="5" t="s">
        <v>1244</v>
      </c>
      <c r="B325">
        <v>2</v>
      </c>
    </row>
    <row r="326" spans="1:3" x14ac:dyDescent="0.25">
      <c r="A326" s="5"/>
      <c r="B326">
        <f>SUM(B324:B325)</f>
        <v>16</v>
      </c>
    </row>
    <row r="327" spans="1:3" x14ac:dyDescent="0.25">
      <c r="A327" s="4" t="s">
        <v>1246</v>
      </c>
    </row>
    <row r="328" spans="1:3" x14ac:dyDescent="0.25">
      <c r="A328" s="5" t="s">
        <v>1002</v>
      </c>
      <c r="B328">
        <v>14</v>
      </c>
      <c r="C328">
        <f>B328/B331</f>
        <v>0.3888888888888889</v>
      </c>
    </row>
    <row r="329" spans="1:3" x14ac:dyDescent="0.25">
      <c r="A329" s="5" t="s">
        <v>1247</v>
      </c>
      <c r="B329">
        <v>15</v>
      </c>
      <c r="C329">
        <f>B329/B331</f>
        <v>0.41666666666666669</v>
      </c>
    </row>
    <row r="330" spans="1:3" x14ac:dyDescent="0.25">
      <c r="A330" s="5" t="s">
        <v>1248</v>
      </c>
      <c r="B330">
        <v>7</v>
      </c>
      <c r="C330">
        <f>B330/B331</f>
        <v>0.19444444444444445</v>
      </c>
    </row>
    <row r="331" spans="1:3" x14ac:dyDescent="0.25">
      <c r="A331" s="5"/>
      <c r="B331">
        <f>SUM(B328:B330)</f>
        <v>36</v>
      </c>
    </row>
    <row r="332" spans="1:3" x14ac:dyDescent="0.25">
      <c r="A332" s="4" t="s">
        <v>1249</v>
      </c>
    </row>
    <row r="333" spans="1:3" x14ac:dyDescent="0.25">
      <c r="A333" s="16" t="s">
        <v>1252</v>
      </c>
      <c r="B333">
        <v>5</v>
      </c>
      <c r="C333">
        <f>B333/B339</f>
        <v>0.45454545454545453</v>
      </c>
    </row>
    <row r="334" spans="1:3" x14ac:dyDescent="0.25">
      <c r="A334" s="16" t="s">
        <v>1253</v>
      </c>
      <c r="B334">
        <v>2</v>
      </c>
    </row>
    <row r="335" spans="1:3" x14ac:dyDescent="0.25">
      <c r="A335" s="16" t="s">
        <v>1250</v>
      </c>
      <c r="B335">
        <v>1</v>
      </c>
    </row>
    <row r="336" spans="1:3" x14ac:dyDescent="0.25">
      <c r="A336" s="16" t="s">
        <v>1118</v>
      </c>
      <c r="B336">
        <v>1</v>
      </c>
    </row>
    <row r="337" spans="1:3" x14ac:dyDescent="0.25">
      <c r="A337" s="16" t="s">
        <v>1119</v>
      </c>
      <c r="B337">
        <v>1</v>
      </c>
    </row>
    <row r="338" spans="1:3" x14ac:dyDescent="0.25">
      <c r="A338" s="5" t="s">
        <v>1263</v>
      </c>
      <c r="B338">
        <v>1</v>
      </c>
    </row>
    <row r="339" spans="1:3" x14ac:dyDescent="0.25">
      <c r="B339">
        <f>SUM(B333:B338)</f>
        <v>11</v>
      </c>
    </row>
    <row r="340" spans="1:3" x14ac:dyDescent="0.25">
      <c r="A340" s="4" t="s">
        <v>1251</v>
      </c>
    </row>
    <row r="341" spans="1:3" x14ac:dyDescent="0.25">
      <c r="A341" s="17" t="s">
        <v>1252</v>
      </c>
      <c r="B341">
        <v>12</v>
      </c>
      <c r="C341">
        <f>B341/B343</f>
        <v>0.8571428571428571</v>
      </c>
    </row>
    <row r="342" spans="1:3" x14ac:dyDescent="0.25">
      <c r="A342" s="17" t="s">
        <v>1253</v>
      </c>
      <c r="B342">
        <v>2</v>
      </c>
    </row>
    <row r="343" spans="1:3" x14ac:dyDescent="0.25">
      <c r="A343" s="17"/>
      <c r="B343">
        <f>SUM(B341:B342)</f>
        <v>14</v>
      </c>
    </row>
    <row r="344" spans="1:3" x14ac:dyDescent="0.25">
      <c r="A344" s="4" t="s">
        <v>1254</v>
      </c>
    </row>
    <row r="345" spans="1:3" x14ac:dyDescent="0.25">
      <c r="A345" t="s">
        <v>1255</v>
      </c>
      <c r="B345">
        <v>6</v>
      </c>
      <c r="C345">
        <f>13/14</f>
        <v>0.9285714285714286</v>
      </c>
    </row>
    <row r="346" spans="1:3" x14ac:dyDescent="0.25">
      <c r="A346" t="s">
        <v>1256</v>
      </c>
      <c r="B346">
        <v>7</v>
      </c>
    </row>
    <row r="347" spans="1:3" x14ac:dyDescent="0.25">
      <c r="A347" t="s">
        <v>1257</v>
      </c>
      <c r="B347">
        <v>1</v>
      </c>
    </row>
    <row r="348" spans="1:3" x14ac:dyDescent="0.25">
      <c r="B348">
        <f>SUM(B345:B347)</f>
        <v>14</v>
      </c>
    </row>
    <row r="349" spans="1:3" x14ac:dyDescent="0.25">
      <c r="A349" s="4" t="s">
        <v>1258</v>
      </c>
    </row>
    <row r="350" spans="1:3" x14ac:dyDescent="0.25">
      <c r="A350" s="17">
        <v>0</v>
      </c>
    </row>
    <row r="351" spans="1:3" x14ac:dyDescent="0.25">
      <c r="A351" s="17">
        <v>1</v>
      </c>
      <c r="B351">
        <v>1</v>
      </c>
    </row>
    <row r="352" spans="1:3" x14ac:dyDescent="0.25">
      <c r="A352" s="16" t="s">
        <v>1259</v>
      </c>
      <c r="B352">
        <v>3</v>
      </c>
    </row>
    <row r="353" spans="1:3" x14ac:dyDescent="0.25">
      <c r="A353" s="16" t="s">
        <v>1156</v>
      </c>
      <c r="B353">
        <v>1</v>
      </c>
    </row>
    <row r="354" spans="1:3" x14ac:dyDescent="0.25">
      <c r="A354" s="16" t="s">
        <v>1260</v>
      </c>
    </row>
    <row r="355" spans="1:3" x14ac:dyDescent="0.25">
      <c r="A355" s="16" t="s">
        <v>1261</v>
      </c>
      <c r="B355">
        <v>1</v>
      </c>
    </row>
    <row r="356" spans="1:3" x14ac:dyDescent="0.25">
      <c r="A356" s="16"/>
      <c r="B356">
        <f>SUM(B351:B355)</f>
        <v>6</v>
      </c>
    </row>
    <row r="357" spans="1:3" x14ac:dyDescent="0.25">
      <c r="A357" s="4" t="s">
        <v>1264</v>
      </c>
    </row>
    <row r="358" spans="1:3" x14ac:dyDescent="0.25">
      <c r="A358" s="5" t="s">
        <v>1232</v>
      </c>
      <c r="B358">
        <v>7</v>
      </c>
    </row>
    <row r="359" spans="1:3" x14ac:dyDescent="0.25">
      <c r="A359" s="5" t="s">
        <v>1233</v>
      </c>
      <c r="B359">
        <v>2</v>
      </c>
    </row>
    <row r="360" spans="1:3" x14ac:dyDescent="0.25">
      <c r="A360" s="5" t="s">
        <v>1235</v>
      </c>
      <c r="B360">
        <v>1</v>
      </c>
    </row>
    <row r="361" spans="1:3" x14ac:dyDescent="0.25">
      <c r="A361" s="5" t="s">
        <v>1237</v>
      </c>
      <c r="B361">
        <v>1</v>
      </c>
    </row>
    <row r="362" spans="1:3" x14ac:dyDescent="0.25">
      <c r="B362">
        <f>SUM(B358:B361)</f>
        <v>11</v>
      </c>
    </row>
    <row r="363" spans="1:3" x14ac:dyDescent="0.25">
      <c r="A363" s="4" t="s">
        <v>1239</v>
      </c>
    </row>
    <row r="364" spans="1:3" x14ac:dyDescent="0.25">
      <c r="A364" s="5" t="s">
        <v>1240</v>
      </c>
      <c r="B364">
        <v>2</v>
      </c>
    </row>
    <row r="365" spans="1:3" x14ac:dyDescent="0.25">
      <c r="A365" s="5" t="s">
        <v>1241</v>
      </c>
      <c r="B365">
        <v>8</v>
      </c>
      <c r="C365">
        <f>B365/B367</f>
        <v>0.72727272727272729</v>
      </c>
    </row>
    <row r="366" spans="1:3" x14ac:dyDescent="0.25">
      <c r="A366" s="5" t="s">
        <v>1058</v>
      </c>
      <c r="B366">
        <v>1</v>
      </c>
    </row>
    <row r="367" spans="1:3" x14ac:dyDescent="0.25">
      <c r="B367">
        <f>SUM(B364:B366)</f>
        <v>11</v>
      </c>
    </row>
    <row r="368" spans="1:3" x14ac:dyDescent="0.25">
      <c r="A368" s="4" t="s">
        <v>1242</v>
      </c>
    </row>
    <row r="369" spans="1:3" x14ac:dyDescent="0.25">
      <c r="A369" s="5" t="s">
        <v>1265</v>
      </c>
      <c r="B369">
        <v>8</v>
      </c>
    </row>
    <row r="370" spans="1:3" x14ac:dyDescent="0.25">
      <c r="A370" s="5" t="s">
        <v>1244</v>
      </c>
      <c r="B370">
        <v>2</v>
      </c>
      <c r="C370">
        <f>B370/B372</f>
        <v>0.18181818181818182</v>
      </c>
    </row>
    <row r="371" spans="1:3" x14ac:dyDescent="0.25">
      <c r="A371" s="5" t="s">
        <v>1245</v>
      </c>
      <c r="B371">
        <v>1</v>
      </c>
      <c r="C371">
        <f>B371/B372</f>
        <v>9.0909090909090912E-2</v>
      </c>
    </row>
    <row r="372" spans="1:3" x14ac:dyDescent="0.25">
      <c r="B372">
        <f>SUM(B369:B371)</f>
        <v>11</v>
      </c>
    </row>
    <row r="374" spans="1:3" x14ac:dyDescent="0.25">
      <c r="A374" s="4" t="s">
        <v>1266</v>
      </c>
    </row>
    <row r="375" spans="1:3" x14ac:dyDescent="0.25">
      <c r="A375" t="s">
        <v>1267</v>
      </c>
      <c r="B375">
        <v>4</v>
      </c>
    </row>
    <row r="376" spans="1:3" x14ac:dyDescent="0.25">
      <c r="A376" s="11">
        <v>1</v>
      </c>
      <c r="B376">
        <v>20</v>
      </c>
      <c r="C376">
        <f>B376/B382</f>
        <v>0.5714285714285714</v>
      </c>
    </row>
    <row r="377" spans="1:3" x14ac:dyDescent="0.25">
      <c r="A377" s="11">
        <v>2</v>
      </c>
      <c r="B377">
        <v>6</v>
      </c>
      <c r="C377">
        <f>B377/B382</f>
        <v>0.17142857142857143</v>
      </c>
    </row>
    <row r="378" spans="1:3" x14ac:dyDescent="0.25">
      <c r="A378" s="11">
        <v>3</v>
      </c>
      <c r="B378">
        <v>2</v>
      </c>
    </row>
    <row r="379" spans="1:3" x14ac:dyDescent="0.25">
      <c r="A379" s="11">
        <v>4</v>
      </c>
      <c r="B379">
        <v>1</v>
      </c>
    </row>
    <row r="380" spans="1:3" x14ac:dyDescent="0.25">
      <c r="A380" s="11">
        <v>5</v>
      </c>
      <c r="B380">
        <v>1</v>
      </c>
    </row>
    <row r="381" spans="1:3" x14ac:dyDescent="0.25">
      <c r="A381" s="11" t="s">
        <v>1268</v>
      </c>
      <c r="B381">
        <v>1</v>
      </c>
    </row>
    <row r="382" spans="1:3" x14ac:dyDescent="0.25">
      <c r="B382">
        <f>SUM(B375:B381)</f>
        <v>35</v>
      </c>
    </row>
    <row r="383" spans="1:3" x14ac:dyDescent="0.25">
      <c r="A383" s="18" t="s">
        <v>1269</v>
      </c>
    </row>
    <row r="384" spans="1:3" x14ac:dyDescent="0.25">
      <c r="A384" s="5" t="s">
        <v>1002</v>
      </c>
      <c r="B384">
        <v>11</v>
      </c>
      <c r="C384">
        <f>B384/B386</f>
        <v>0.31428571428571428</v>
      </c>
    </row>
    <row r="385" spans="1:3" x14ac:dyDescent="0.25">
      <c r="A385" s="5" t="s">
        <v>1003</v>
      </c>
      <c r="B385">
        <v>24</v>
      </c>
    </row>
    <row r="386" spans="1:3" x14ac:dyDescent="0.25">
      <c r="B386">
        <f>SUM(B384:B385)</f>
        <v>35</v>
      </c>
    </row>
    <row r="387" spans="1:3" x14ac:dyDescent="0.25">
      <c r="A387" s="4" t="s">
        <v>1270</v>
      </c>
    </row>
    <row r="388" spans="1:3" x14ac:dyDescent="0.25">
      <c r="A388" s="11">
        <v>1</v>
      </c>
      <c r="B388">
        <v>5</v>
      </c>
    </row>
    <row r="389" spans="1:3" x14ac:dyDescent="0.25">
      <c r="A389" s="11">
        <v>2</v>
      </c>
      <c r="B389">
        <v>2</v>
      </c>
    </row>
    <row r="390" spans="1:3" x14ac:dyDescent="0.25">
      <c r="A390" s="11">
        <v>3</v>
      </c>
      <c r="B390">
        <v>3</v>
      </c>
    </row>
    <row r="391" spans="1:3" x14ac:dyDescent="0.25">
      <c r="A391" s="11"/>
      <c r="B391">
        <f>SUM(B388:B390)</f>
        <v>10</v>
      </c>
    </row>
    <row r="392" spans="1:3" x14ac:dyDescent="0.25">
      <c r="A392" s="18" t="s">
        <v>1271</v>
      </c>
    </row>
    <row r="393" spans="1:3" x14ac:dyDescent="0.25">
      <c r="A393" s="10" t="s">
        <v>1272</v>
      </c>
      <c r="B393">
        <v>1</v>
      </c>
    </row>
    <row r="394" spans="1:3" x14ac:dyDescent="0.25">
      <c r="A394" s="16" t="s">
        <v>1273</v>
      </c>
      <c r="B394">
        <v>2</v>
      </c>
    </row>
    <row r="395" spans="1:3" x14ac:dyDescent="0.25">
      <c r="A395" s="16" t="s">
        <v>1155</v>
      </c>
      <c r="B395">
        <v>4</v>
      </c>
    </row>
    <row r="396" spans="1:3" x14ac:dyDescent="0.25">
      <c r="A396" s="16" t="s">
        <v>1262</v>
      </c>
      <c r="B396">
        <v>1</v>
      </c>
    </row>
    <row r="397" spans="1:3" x14ac:dyDescent="0.25">
      <c r="B397">
        <f>SUM(B393:B396)</f>
        <v>8</v>
      </c>
    </row>
    <row r="399" spans="1:3" x14ac:dyDescent="0.25">
      <c r="A399" s="4" t="s">
        <v>1274</v>
      </c>
    </row>
    <row r="400" spans="1:3" x14ac:dyDescent="0.25">
      <c r="A400" s="5" t="s">
        <v>1002</v>
      </c>
      <c r="B400">
        <v>7</v>
      </c>
      <c r="C400">
        <f>B400/11</f>
        <v>0.63636363636363635</v>
      </c>
    </row>
    <row r="401" spans="1:2" x14ac:dyDescent="0.25">
      <c r="A401" s="5" t="s">
        <v>1003</v>
      </c>
      <c r="B401">
        <v>4</v>
      </c>
    </row>
    <row r="402" spans="1:2" x14ac:dyDescent="0.25">
      <c r="A402" s="4" t="s">
        <v>1275</v>
      </c>
    </row>
    <row r="403" spans="1:2" x14ac:dyDescent="0.25">
      <c r="A403" s="5" t="s">
        <v>1002</v>
      </c>
      <c r="B403">
        <v>0</v>
      </c>
    </row>
    <row r="404" spans="1:2" x14ac:dyDescent="0.25">
      <c r="A404" s="5" t="s">
        <v>1003</v>
      </c>
      <c r="B404">
        <v>35</v>
      </c>
    </row>
    <row r="407" spans="1:2" x14ac:dyDescent="0.25">
      <c r="A407" s="4" t="s">
        <v>1276</v>
      </c>
    </row>
    <row r="408" spans="1:2" x14ac:dyDescent="0.25">
      <c r="A408" s="5" t="s">
        <v>1002</v>
      </c>
      <c r="B408">
        <v>1</v>
      </c>
    </row>
    <row r="409" spans="1:2" x14ac:dyDescent="0.25">
      <c r="A409" s="5" t="s">
        <v>1277</v>
      </c>
      <c r="B409">
        <v>34</v>
      </c>
    </row>
    <row r="410" spans="1:2" x14ac:dyDescent="0.25">
      <c r="A410" s="5" t="s">
        <v>1003</v>
      </c>
    </row>
    <row r="413" spans="1:2" x14ac:dyDescent="0.25">
      <c r="A413" s="4" t="s">
        <v>1278</v>
      </c>
    </row>
    <row r="414" spans="1:2" x14ac:dyDescent="0.25">
      <c r="A414" s="16" t="s">
        <v>1252</v>
      </c>
      <c r="B414">
        <v>1</v>
      </c>
    </row>
    <row r="415" spans="1:2" x14ac:dyDescent="0.25">
      <c r="A415" s="16" t="s">
        <v>1253</v>
      </c>
    </row>
    <row r="416" spans="1:2" x14ac:dyDescent="0.25">
      <c r="A416" s="16" t="s">
        <v>1279</v>
      </c>
    </row>
    <row r="417" spans="1:2" x14ac:dyDescent="0.25">
      <c r="A417" s="16" t="s">
        <v>1280</v>
      </c>
    </row>
    <row r="420" spans="1:2" x14ac:dyDescent="0.25">
      <c r="A420" s="4" t="s">
        <v>1281</v>
      </c>
    </row>
    <row r="421" spans="1:2" x14ac:dyDescent="0.25">
      <c r="A421" s="10" t="s">
        <v>1272</v>
      </c>
    </row>
    <row r="422" spans="1:2" x14ac:dyDescent="0.25">
      <c r="A422" s="16" t="s">
        <v>1273</v>
      </c>
    </row>
    <row r="423" spans="1:2" x14ac:dyDescent="0.25">
      <c r="A423" s="16" t="s">
        <v>1155</v>
      </c>
    </row>
    <row r="424" spans="1:2" x14ac:dyDescent="0.25">
      <c r="A424" s="16" t="s">
        <v>1156</v>
      </c>
      <c r="B424">
        <v>1</v>
      </c>
    </row>
    <row r="425" spans="1:2" x14ac:dyDescent="0.25">
      <c r="A425" s="16" t="s">
        <v>1260</v>
      </c>
    </row>
    <row r="426" spans="1:2" x14ac:dyDescent="0.25">
      <c r="A426" s="16" t="s">
        <v>1261</v>
      </c>
    </row>
    <row r="427" spans="1:2" x14ac:dyDescent="0.25">
      <c r="A427" s="16" t="s">
        <v>1262</v>
      </c>
    </row>
    <row r="428" spans="1:2" x14ac:dyDescent="0.25">
      <c r="A428" s="5" t="s">
        <v>1282</v>
      </c>
    </row>
    <row r="430" spans="1:2" x14ac:dyDescent="0.25">
      <c r="A430" s="7" t="s">
        <v>532</v>
      </c>
    </row>
    <row r="431" spans="1:2" x14ac:dyDescent="0.25">
      <c r="A431" s="4" t="s">
        <v>1283</v>
      </c>
    </row>
    <row r="432" spans="1:2" x14ac:dyDescent="0.25">
      <c r="A432" s="5" t="s">
        <v>1002</v>
      </c>
    </row>
    <row r="433" spans="1:3" x14ac:dyDescent="0.25">
      <c r="A433" s="5" t="s">
        <v>1284</v>
      </c>
    </row>
    <row r="434" spans="1:3" x14ac:dyDescent="0.25">
      <c r="A434" s="5" t="s">
        <v>1003</v>
      </c>
      <c r="B434">
        <v>1</v>
      </c>
    </row>
    <row r="436" spans="1:3" x14ac:dyDescent="0.25">
      <c r="A436" s="4" t="s">
        <v>1285</v>
      </c>
    </row>
    <row r="437" spans="1:3" x14ac:dyDescent="0.25">
      <c r="A437" s="5" t="s">
        <v>1002</v>
      </c>
      <c r="B437">
        <v>4</v>
      </c>
      <c r="C437">
        <f>B437/B440</f>
        <v>0.11428571428571428</v>
      </c>
    </row>
    <row r="438" spans="1:3" x14ac:dyDescent="0.25">
      <c r="A438" s="5" t="s">
        <v>1003</v>
      </c>
      <c r="B438">
        <v>22</v>
      </c>
      <c r="C438">
        <f>B438/B440</f>
        <v>0.62857142857142856</v>
      </c>
    </row>
    <row r="439" spans="1:3" x14ac:dyDescent="0.25">
      <c r="A439" s="5" t="s">
        <v>1051</v>
      </c>
      <c r="B439">
        <v>9</v>
      </c>
      <c r="C439">
        <f>B439/B440</f>
        <v>0.25714285714285712</v>
      </c>
    </row>
    <row r="440" spans="1:3" x14ac:dyDescent="0.25">
      <c r="B440">
        <f>SUM(B437:B439)</f>
        <v>35</v>
      </c>
    </row>
    <row r="442" spans="1:3" x14ac:dyDescent="0.25">
      <c r="A442" s="4" t="s">
        <v>1286</v>
      </c>
    </row>
    <row r="443" spans="1:3" x14ac:dyDescent="0.25">
      <c r="A443" s="5" t="s">
        <v>1287</v>
      </c>
      <c r="B443">
        <v>25</v>
      </c>
      <c r="C443">
        <f>B443/B448</f>
        <v>0.7142857142857143</v>
      </c>
    </row>
    <row r="444" spans="1:3" x14ac:dyDescent="0.25">
      <c r="A444" s="5" t="s">
        <v>1288</v>
      </c>
      <c r="B444">
        <v>2</v>
      </c>
    </row>
    <row r="445" spans="1:3" x14ac:dyDescent="0.25">
      <c r="A445" s="5" t="s">
        <v>1289</v>
      </c>
      <c r="B445">
        <v>1</v>
      </c>
    </row>
    <row r="446" spans="1:3" x14ac:dyDescent="0.25">
      <c r="A446" s="5" t="s">
        <v>1290</v>
      </c>
      <c r="B446">
        <v>4</v>
      </c>
      <c r="C446">
        <f>B446/B448</f>
        <v>0.11428571428571428</v>
      </c>
    </row>
    <row r="447" spans="1:3" x14ac:dyDescent="0.25">
      <c r="A447" s="5" t="s">
        <v>1291</v>
      </c>
      <c r="B447">
        <v>3</v>
      </c>
    </row>
    <row r="448" spans="1:3" x14ac:dyDescent="0.25">
      <c r="B448">
        <f>SUM(B443:B447)</f>
        <v>35</v>
      </c>
    </row>
    <row r="449" spans="1:3" x14ac:dyDescent="0.25">
      <c r="A449" s="4" t="s">
        <v>1292</v>
      </c>
    </row>
    <row r="450" spans="1:3" x14ac:dyDescent="0.25">
      <c r="A450" s="5" t="s">
        <v>1293</v>
      </c>
      <c r="B450">
        <v>2</v>
      </c>
      <c r="C450">
        <f>B450/B455</f>
        <v>0.08</v>
      </c>
    </row>
    <row r="451" spans="1:3" x14ac:dyDescent="0.25">
      <c r="A451" s="5" t="s">
        <v>1294</v>
      </c>
      <c r="B451">
        <v>2</v>
      </c>
      <c r="C451">
        <f>B451/B455</f>
        <v>0.08</v>
      </c>
    </row>
    <row r="452" spans="1:3" x14ac:dyDescent="0.25">
      <c r="A452" s="5" t="s">
        <v>1295</v>
      </c>
      <c r="B452">
        <v>2</v>
      </c>
      <c r="C452">
        <f>B452/B455</f>
        <v>0.08</v>
      </c>
    </row>
    <row r="453" spans="1:3" x14ac:dyDescent="0.25">
      <c r="A453" s="5" t="s">
        <v>1296</v>
      </c>
      <c r="B453">
        <v>14</v>
      </c>
      <c r="C453">
        <f>B453/B455</f>
        <v>0.56000000000000005</v>
      </c>
    </row>
    <row r="454" spans="1:3" x14ac:dyDescent="0.25">
      <c r="A454" s="5" t="s">
        <v>1297</v>
      </c>
      <c r="B454">
        <v>5</v>
      </c>
      <c r="C454">
        <f>B454/B455</f>
        <v>0.2</v>
      </c>
    </row>
    <row r="455" spans="1:3" x14ac:dyDescent="0.25">
      <c r="B455">
        <f>SUM(B450:B454)</f>
        <v>25</v>
      </c>
    </row>
    <row r="456" spans="1:3" x14ac:dyDescent="0.25">
      <c r="A456" s="4" t="s">
        <v>1298</v>
      </c>
    </row>
    <row r="457" spans="1:3" x14ac:dyDescent="0.25">
      <c r="A457" s="5" t="s">
        <v>1002</v>
      </c>
      <c r="B457">
        <v>2</v>
      </c>
    </row>
    <row r="458" spans="1:3" x14ac:dyDescent="0.25">
      <c r="A458" s="5" t="s">
        <v>1003</v>
      </c>
      <c r="B458">
        <v>1</v>
      </c>
    </row>
    <row r="461" spans="1:3" x14ac:dyDescent="0.25">
      <c r="A461" s="4" t="s">
        <v>1299</v>
      </c>
    </row>
    <row r="462" spans="1:3" x14ac:dyDescent="0.25">
      <c r="A462" s="5" t="s">
        <v>1300</v>
      </c>
      <c r="B462">
        <v>27</v>
      </c>
      <c r="C462">
        <f>B462/B465</f>
        <v>0.77142857142857146</v>
      </c>
    </row>
    <row r="463" spans="1:3" x14ac:dyDescent="0.25">
      <c r="A463" s="5" t="s">
        <v>1301</v>
      </c>
      <c r="B463">
        <v>0</v>
      </c>
    </row>
    <row r="464" spans="1:3" x14ac:dyDescent="0.25">
      <c r="A464" s="5" t="s">
        <v>1302</v>
      </c>
      <c r="B464">
        <v>8</v>
      </c>
      <c r="C464">
        <f>B464/B465</f>
        <v>0.22857142857142856</v>
      </c>
    </row>
    <row r="465" spans="1:3" x14ac:dyDescent="0.25">
      <c r="B465">
        <f>SUM(B462:B464)</f>
        <v>35</v>
      </c>
    </row>
    <row r="467" spans="1:3" x14ac:dyDescent="0.25">
      <c r="A467" s="4" t="s">
        <v>1303</v>
      </c>
    </row>
    <row r="468" spans="1:3" x14ac:dyDescent="0.25">
      <c r="A468" s="5" t="s">
        <v>1304</v>
      </c>
      <c r="B468">
        <v>19</v>
      </c>
      <c r="C468">
        <f>B468/B470</f>
        <v>0.70370370370370372</v>
      </c>
    </row>
    <row r="469" spans="1:3" x14ac:dyDescent="0.25">
      <c r="A469" s="5" t="s">
        <v>1244</v>
      </c>
      <c r="B469">
        <v>8</v>
      </c>
    </row>
    <row r="470" spans="1:3" x14ac:dyDescent="0.25">
      <c r="A470" s="5"/>
      <c r="B470">
        <f>SUM(B468:B469)</f>
        <v>27</v>
      </c>
    </row>
    <row r="471" spans="1:3" x14ac:dyDescent="0.25">
      <c r="A471" s="4" t="s">
        <v>1305</v>
      </c>
    </row>
    <row r="472" spans="1:3" x14ac:dyDescent="0.25">
      <c r="A472" s="5" t="s">
        <v>1306</v>
      </c>
      <c r="B472">
        <v>10</v>
      </c>
      <c r="C472">
        <f>B472/B475</f>
        <v>0.37037037037037035</v>
      </c>
    </row>
    <row r="473" spans="1:3" x14ac:dyDescent="0.25">
      <c r="A473" s="5" t="s">
        <v>1307</v>
      </c>
      <c r="B473">
        <v>3</v>
      </c>
      <c r="C473">
        <f>B473/B475</f>
        <v>0.1111111111111111</v>
      </c>
    </row>
    <row r="474" spans="1:3" x14ac:dyDescent="0.25">
      <c r="A474" s="5" t="s">
        <v>1308</v>
      </c>
      <c r="B474">
        <v>14</v>
      </c>
    </row>
    <row r="475" spans="1:3" x14ac:dyDescent="0.25">
      <c r="B475">
        <f>SUM(B472:B474)</f>
        <v>27</v>
      </c>
    </row>
    <row r="476" spans="1:3" x14ac:dyDescent="0.25">
      <c r="A476" s="4" t="s">
        <v>1309</v>
      </c>
    </row>
    <row r="477" spans="1:3" x14ac:dyDescent="0.25">
      <c r="A477" s="5" t="s">
        <v>1310</v>
      </c>
    </row>
    <row r="478" spans="1:3" x14ac:dyDescent="0.25">
      <c r="A478" s="16" t="s">
        <v>1311</v>
      </c>
      <c r="B478">
        <v>23</v>
      </c>
      <c r="C478">
        <f>B478/B480</f>
        <v>0.85185185185185186</v>
      </c>
    </row>
    <row r="479" spans="1:3" x14ac:dyDescent="0.25">
      <c r="A479" s="5" t="s">
        <v>1312</v>
      </c>
      <c r="B479">
        <v>4</v>
      </c>
      <c r="C479">
        <f>B479/B480</f>
        <v>0.14814814814814814</v>
      </c>
    </row>
    <row r="480" spans="1:3" x14ac:dyDescent="0.25">
      <c r="B480">
        <f>SUM(B478:B479)</f>
        <v>27</v>
      </c>
    </row>
    <row r="481" spans="1:3" x14ac:dyDescent="0.25">
      <c r="A481" s="4" t="s">
        <v>1313</v>
      </c>
    </row>
    <row r="482" spans="1:3" x14ac:dyDescent="0.25">
      <c r="A482" s="5" t="s">
        <v>1168</v>
      </c>
      <c r="B482">
        <v>4</v>
      </c>
    </row>
    <row r="483" spans="1:3" x14ac:dyDescent="0.25">
      <c r="A483" s="5" t="s">
        <v>1314</v>
      </c>
      <c r="B483">
        <v>5</v>
      </c>
      <c r="C483">
        <f>B483/B487</f>
        <v>0.18518518518518517</v>
      </c>
    </row>
    <row r="484" spans="1:3" x14ac:dyDescent="0.25">
      <c r="A484" s="5" t="s">
        <v>1315</v>
      </c>
      <c r="B484">
        <v>7</v>
      </c>
      <c r="C484">
        <f>B484/B487</f>
        <v>0.25925925925925924</v>
      </c>
    </row>
    <row r="485" spans="1:3" x14ac:dyDescent="0.25">
      <c r="A485" s="5" t="s">
        <v>1316</v>
      </c>
      <c r="B485">
        <v>4</v>
      </c>
      <c r="C485">
        <f>B485/B487</f>
        <v>0.14814814814814814</v>
      </c>
    </row>
    <row r="486" spans="1:3" x14ac:dyDescent="0.25">
      <c r="A486" s="5" t="s">
        <v>1317</v>
      </c>
      <c r="B486">
        <v>7</v>
      </c>
    </row>
    <row r="487" spans="1:3" x14ac:dyDescent="0.25">
      <c r="B487">
        <f>SUM(B482:B486)</f>
        <v>27</v>
      </c>
    </row>
    <row r="489" spans="1:3" x14ac:dyDescent="0.25">
      <c r="A489" s="4" t="s">
        <v>1318</v>
      </c>
    </row>
    <row r="490" spans="1:3" x14ac:dyDescent="0.25">
      <c r="A490" s="5" t="s">
        <v>1240</v>
      </c>
      <c r="B490">
        <v>4</v>
      </c>
      <c r="C490">
        <f>B490/B494</f>
        <v>0.14814814814814814</v>
      </c>
    </row>
    <row r="491" spans="1:3" x14ac:dyDescent="0.25">
      <c r="A491" s="5" t="s">
        <v>1241</v>
      </c>
      <c r="B491">
        <v>15</v>
      </c>
      <c r="C491">
        <f>B491/B494</f>
        <v>0.55555555555555558</v>
      </c>
    </row>
    <row r="492" spans="1:3" x14ac:dyDescent="0.25">
      <c r="A492" s="5" t="s">
        <v>1058</v>
      </c>
      <c r="B492">
        <v>5</v>
      </c>
      <c r="C492">
        <f>B492/B494</f>
        <v>0.18518518518518517</v>
      </c>
    </row>
    <row r="493" spans="1:3" x14ac:dyDescent="0.25">
      <c r="A493" s="5" t="s">
        <v>1059</v>
      </c>
      <c r="B493">
        <v>3</v>
      </c>
      <c r="C493">
        <f>B493/B494</f>
        <v>0.1111111111111111</v>
      </c>
    </row>
    <row r="494" spans="1:3" x14ac:dyDescent="0.25">
      <c r="B494">
        <f>SUM(B490:B493)</f>
        <v>27</v>
      </c>
    </row>
    <row r="496" spans="1:3" x14ac:dyDescent="0.25">
      <c r="A496" s="4" t="s">
        <v>1319</v>
      </c>
    </row>
    <row r="497" spans="1:3" x14ac:dyDescent="0.25">
      <c r="A497" s="5" t="s">
        <v>1321</v>
      </c>
      <c r="B497">
        <v>8</v>
      </c>
      <c r="C497">
        <f>B497/B500</f>
        <v>0.36363636363636365</v>
      </c>
    </row>
    <row r="498" spans="1:3" x14ac:dyDescent="0.25">
      <c r="A498" s="5" t="s">
        <v>1322</v>
      </c>
      <c r="B498">
        <v>7</v>
      </c>
      <c r="C498">
        <f>B498/B500</f>
        <v>0.31818181818181818</v>
      </c>
    </row>
    <row r="499" spans="1:3" x14ac:dyDescent="0.25">
      <c r="A499" s="5" t="s">
        <v>1323</v>
      </c>
      <c r="B499">
        <v>7</v>
      </c>
    </row>
    <row r="500" spans="1:3" x14ac:dyDescent="0.25">
      <c r="B500">
        <f>SUM(B497:B499)</f>
        <v>22</v>
      </c>
    </row>
    <row r="502" spans="1:3" x14ac:dyDescent="0.25">
      <c r="A502" s="19" t="s">
        <v>1324</v>
      </c>
    </row>
    <row r="505" spans="1:3" x14ac:dyDescent="0.25">
      <c r="A505" s="4" t="s">
        <v>1325</v>
      </c>
    </row>
    <row r="506" spans="1:3" x14ac:dyDescent="0.25">
      <c r="A506" s="5" t="s">
        <v>1326</v>
      </c>
      <c r="B506">
        <v>12</v>
      </c>
    </row>
    <row r="507" spans="1:3" x14ac:dyDescent="0.25">
      <c r="A507" s="5" t="s">
        <v>1327</v>
      </c>
      <c r="B507">
        <v>1</v>
      </c>
    </row>
    <row r="508" spans="1:3" x14ac:dyDescent="0.25">
      <c r="A508" s="5" t="s">
        <v>1328</v>
      </c>
      <c r="B508">
        <v>13</v>
      </c>
    </row>
    <row r="511" spans="1:3" x14ac:dyDescent="0.25">
      <c r="A511" s="4" t="s">
        <v>1325</v>
      </c>
    </row>
    <row r="512" spans="1:3" x14ac:dyDescent="0.25">
      <c r="A512" s="5" t="s">
        <v>1329</v>
      </c>
      <c r="B512">
        <v>23</v>
      </c>
    </row>
    <row r="513" spans="1:3" x14ac:dyDescent="0.25">
      <c r="A513" s="5" t="s">
        <v>1330</v>
      </c>
      <c r="B513">
        <v>1</v>
      </c>
    </row>
    <row r="514" spans="1:3" x14ac:dyDescent="0.25">
      <c r="A514" s="5" t="s">
        <v>1331</v>
      </c>
      <c r="B514">
        <v>2</v>
      </c>
    </row>
    <row r="516" spans="1:3" x14ac:dyDescent="0.25">
      <c r="A516" s="4" t="s">
        <v>1332</v>
      </c>
    </row>
    <row r="517" spans="1:3" x14ac:dyDescent="0.25">
      <c r="A517" s="16" t="s">
        <v>1333</v>
      </c>
      <c r="B517">
        <v>2</v>
      </c>
    </row>
    <row r="518" spans="1:3" x14ac:dyDescent="0.25">
      <c r="A518" s="16" t="s">
        <v>1334</v>
      </c>
      <c r="B518">
        <v>7</v>
      </c>
    </row>
    <row r="519" spans="1:3" x14ac:dyDescent="0.25">
      <c r="A519" s="16" t="s">
        <v>1335</v>
      </c>
      <c r="B519">
        <v>8</v>
      </c>
    </row>
    <row r="520" spans="1:3" x14ac:dyDescent="0.25">
      <c r="A520" s="16" t="s">
        <v>1336</v>
      </c>
      <c r="B520">
        <v>6</v>
      </c>
    </row>
    <row r="521" spans="1:3" x14ac:dyDescent="0.25">
      <c r="A521" s="16" t="s">
        <v>1337</v>
      </c>
      <c r="B521">
        <v>2</v>
      </c>
    </row>
    <row r="522" spans="1:3" x14ac:dyDescent="0.25">
      <c r="B522">
        <f>SUM(B517:B521)</f>
        <v>25</v>
      </c>
    </row>
    <row r="523" spans="1:3" x14ac:dyDescent="0.25">
      <c r="A523" s="4" t="s">
        <v>1338</v>
      </c>
    </row>
    <row r="524" spans="1:3" x14ac:dyDescent="0.25">
      <c r="A524" t="s">
        <v>1339</v>
      </c>
      <c r="B524">
        <v>6</v>
      </c>
      <c r="C524">
        <f>B524/B533</f>
        <v>0.22222222222222221</v>
      </c>
    </row>
    <row r="525" spans="1:3" x14ac:dyDescent="0.25">
      <c r="A525" t="s">
        <v>1340</v>
      </c>
      <c r="B525">
        <v>1</v>
      </c>
      <c r="C525">
        <f>B525/B533</f>
        <v>3.7037037037037035E-2</v>
      </c>
    </row>
    <row r="526" spans="1:3" x14ac:dyDescent="0.25">
      <c r="A526" s="5" t="s">
        <v>1341</v>
      </c>
      <c r="B526">
        <v>7</v>
      </c>
      <c r="C526">
        <f>B526/B533</f>
        <v>0.25925925925925924</v>
      </c>
    </row>
    <row r="527" spans="1:3" x14ac:dyDescent="0.25">
      <c r="A527" t="s">
        <v>809</v>
      </c>
      <c r="B527">
        <v>2</v>
      </c>
      <c r="C527">
        <f>B527/B533</f>
        <v>7.407407407407407E-2</v>
      </c>
    </row>
    <row r="528" spans="1:3" x14ac:dyDescent="0.25">
      <c r="A528" t="s">
        <v>701</v>
      </c>
      <c r="B528">
        <v>3</v>
      </c>
      <c r="C528">
        <f>B528/B533</f>
        <v>0.1111111111111111</v>
      </c>
    </row>
    <row r="529" spans="1:3" x14ac:dyDescent="0.25">
      <c r="A529" t="s">
        <v>743</v>
      </c>
      <c r="B529">
        <v>2</v>
      </c>
    </row>
    <row r="530" spans="1:3" x14ac:dyDescent="0.25">
      <c r="A530" t="s">
        <v>1342</v>
      </c>
      <c r="B530">
        <v>2</v>
      </c>
    </row>
    <row r="531" spans="1:3" x14ac:dyDescent="0.25">
      <c r="A531" t="s">
        <v>724</v>
      </c>
      <c r="B531">
        <v>3</v>
      </c>
    </row>
    <row r="532" spans="1:3" x14ac:dyDescent="0.25">
      <c r="A532" t="s">
        <v>1343</v>
      </c>
      <c r="B532">
        <v>1</v>
      </c>
    </row>
    <row r="533" spans="1:3" x14ac:dyDescent="0.25">
      <c r="A533" s="7"/>
      <c r="B533">
        <f>SUM(B524:B532)</f>
        <v>27</v>
      </c>
    </row>
    <row r="534" spans="1:3" x14ac:dyDescent="0.25">
      <c r="A534" s="4" t="s">
        <v>1344</v>
      </c>
    </row>
    <row r="535" spans="1:3" x14ac:dyDescent="0.25">
      <c r="A535" s="5" t="s">
        <v>1002</v>
      </c>
      <c r="B535">
        <v>0</v>
      </c>
    </row>
    <row r="536" spans="1:3" x14ac:dyDescent="0.25">
      <c r="A536" s="5" t="s">
        <v>1003</v>
      </c>
      <c r="B536">
        <v>26</v>
      </c>
    </row>
    <row r="537" spans="1:3" x14ac:dyDescent="0.25">
      <c r="A537" s="4" t="s">
        <v>1345</v>
      </c>
    </row>
    <row r="538" spans="1:3" x14ac:dyDescent="0.25">
      <c r="A538" t="s">
        <v>1067</v>
      </c>
      <c r="B538">
        <v>2</v>
      </c>
      <c r="C538">
        <f>B538/B546</f>
        <v>0.1</v>
      </c>
    </row>
    <row r="539" spans="1:3" x14ac:dyDescent="0.25">
      <c r="A539" t="s">
        <v>1068</v>
      </c>
      <c r="B539">
        <v>5</v>
      </c>
      <c r="C539">
        <f>B539/B546</f>
        <v>0.25</v>
      </c>
    </row>
    <row r="540" spans="1:3" x14ac:dyDescent="0.25">
      <c r="A540" t="s">
        <v>1069</v>
      </c>
      <c r="B540">
        <v>7</v>
      </c>
      <c r="C540">
        <f>B540/B546</f>
        <v>0.35</v>
      </c>
    </row>
    <row r="541" spans="1:3" x14ac:dyDescent="0.25">
      <c r="A541" t="s">
        <v>1070</v>
      </c>
      <c r="B541">
        <v>3</v>
      </c>
      <c r="C541">
        <f>B541/B546</f>
        <v>0.15</v>
      </c>
    </row>
    <row r="542" spans="1:3" x14ac:dyDescent="0.25">
      <c r="A542" t="s">
        <v>1071</v>
      </c>
      <c r="B542">
        <v>0</v>
      </c>
      <c r="C542">
        <f>B542/B546</f>
        <v>0</v>
      </c>
    </row>
    <row r="543" spans="1:3" x14ac:dyDescent="0.25">
      <c r="A543" t="s">
        <v>1072</v>
      </c>
      <c r="B543">
        <v>0</v>
      </c>
    </row>
    <row r="544" spans="1:3" x14ac:dyDescent="0.25">
      <c r="A544" t="s">
        <v>1073</v>
      </c>
      <c r="B544">
        <v>2</v>
      </c>
      <c r="C544">
        <f>B5446</f>
        <v>0</v>
      </c>
    </row>
    <row r="545" spans="1:4" x14ac:dyDescent="0.25">
      <c r="A545" t="s">
        <v>1074</v>
      </c>
      <c r="B545">
        <v>1</v>
      </c>
      <c r="C545">
        <f>B545/B546</f>
        <v>0.05</v>
      </c>
    </row>
    <row r="546" spans="1:4" x14ac:dyDescent="0.25">
      <c r="B546">
        <f>SUM(B538:B545)</f>
        <v>20</v>
      </c>
    </row>
    <row r="547" spans="1:4" x14ac:dyDescent="0.25">
      <c r="A547" s="4" t="s">
        <v>1346</v>
      </c>
    </row>
    <row r="548" spans="1:4" x14ac:dyDescent="0.25">
      <c r="A548" s="5" t="s">
        <v>1347</v>
      </c>
      <c r="B548">
        <v>1</v>
      </c>
    </row>
    <row r="549" spans="1:4" x14ac:dyDescent="0.25">
      <c r="A549" s="5" t="s">
        <v>1348</v>
      </c>
      <c r="B549">
        <v>1</v>
      </c>
    </row>
    <row r="550" spans="1:4" x14ac:dyDescent="0.25">
      <c r="A550" s="5" t="s">
        <v>1349</v>
      </c>
      <c r="B550">
        <v>4</v>
      </c>
    </row>
    <row r="551" spans="1:4" x14ac:dyDescent="0.25">
      <c r="A551" s="5" t="s">
        <v>1350</v>
      </c>
      <c r="B551">
        <v>16</v>
      </c>
    </row>
    <row r="552" spans="1:4" x14ac:dyDescent="0.25">
      <c r="A552" s="5" t="s">
        <v>1351</v>
      </c>
      <c r="B552">
        <v>2</v>
      </c>
    </row>
    <row r="554" spans="1:4" x14ac:dyDescent="0.25">
      <c r="A554" s="4" t="s">
        <v>1352</v>
      </c>
    </row>
    <row r="555" spans="1:4" x14ac:dyDescent="0.25">
      <c r="A555" s="5" t="s">
        <v>1002</v>
      </c>
      <c r="B555">
        <v>4</v>
      </c>
      <c r="C555">
        <f>B555/B557</f>
        <v>0.16666666666666666</v>
      </c>
    </row>
    <row r="556" spans="1:4" x14ac:dyDescent="0.25">
      <c r="A556" s="5" t="s">
        <v>1003</v>
      </c>
      <c r="B556">
        <v>20</v>
      </c>
    </row>
    <row r="557" spans="1:4" x14ac:dyDescent="0.25">
      <c r="B557">
        <f>SUM(B555:B556)</f>
        <v>24</v>
      </c>
    </row>
    <row r="558" spans="1:4" x14ac:dyDescent="0.25">
      <c r="B558" s="4" t="s">
        <v>1353</v>
      </c>
    </row>
    <row r="559" spans="1:4" x14ac:dyDescent="0.25">
      <c r="B559" s="5" t="s">
        <v>1240</v>
      </c>
      <c r="C559">
        <v>1</v>
      </c>
      <c r="D559">
        <f>3/4</f>
        <v>0.75</v>
      </c>
    </row>
    <row r="560" spans="1:4" x14ac:dyDescent="0.25">
      <c r="B560" s="5" t="s">
        <v>1241</v>
      </c>
      <c r="C560">
        <v>2</v>
      </c>
    </row>
    <row r="561" spans="1:4" x14ac:dyDescent="0.25">
      <c r="B561" s="5" t="s">
        <v>1058</v>
      </c>
    </row>
    <row r="562" spans="1:4" x14ac:dyDescent="0.25">
      <c r="B562" s="5" t="s">
        <v>1059</v>
      </c>
      <c r="C562">
        <v>1</v>
      </c>
    </row>
    <row r="564" spans="1:4" x14ac:dyDescent="0.25">
      <c r="B564" s="4" t="s">
        <v>1354</v>
      </c>
    </row>
    <row r="565" spans="1:4" x14ac:dyDescent="0.25">
      <c r="B565" s="5" t="s">
        <v>1320</v>
      </c>
    </row>
    <row r="566" spans="1:4" x14ac:dyDescent="0.25">
      <c r="B566" s="5" t="s">
        <v>1321</v>
      </c>
      <c r="D566">
        <v>2</v>
      </c>
    </row>
    <row r="567" spans="1:4" x14ac:dyDescent="0.25">
      <c r="B567" s="5" t="s">
        <v>1322</v>
      </c>
    </row>
    <row r="568" spans="1:4" x14ac:dyDescent="0.25">
      <c r="B568" s="5" t="s">
        <v>1323</v>
      </c>
      <c r="D568">
        <v>2</v>
      </c>
    </row>
    <row r="570" spans="1:4" x14ac:dyDescent="0.25">
      <c r="B570" s="4" t="s">
        <v>1355</v>
      </c>
    </row>
    <row r="571" spans="1:4" x14ac:dyDescent="0.25">
      <c r="B571" s="5" t="s">
        <v>1356</v>
      </c>
      <c r="C571">
        <v>2</v>
      </c>
    </row>
    <row r="572" spans="1:4" x14ac:dyDescent="0.25">
      <c r="B572" t="s">
        <v>1068</v>
      </c>
      <c r="C572">
        <v>2</v>
      </c>
    </row>
    <row r="574" spans="1:4" x14ac:dyDescent="0.25">
      <c r="A574" s="4" t="s">
        <v>1357</v>
      </c>
    </row>
    <row r="575" spans="1:4" x14ac:dyDescent="0.25">
      <c r="A575" s="5" t="s">
        <v>1358</v>
      </c>
      <c r="B575">
        <v>2</v>
      </c>
    </row>
    <row r="576" spans="1:4" x14ac:dyDescent="0.25">
      <c r="A576" s="5" t="s">
        <v>1359</v>
      </c>
      <c r="B576">
        <v>3</v>
      </c>
    </row>
    <row r="577" spans="1:2" x14ac:dyDescent="0.25">
      <c r="A577" s="5" t="s">
        <v>1360</v>
      </c>
      <c r="B577">
        <v>11</v>
      </c>
    </row>
    <row r="578" spans="1:2" x14ac:dyDescent="0.25">
      <c r="A578" s="5" t="s">
        <v>1361</v>
      </c>
      <c r="B578">
        <v>8</v>
      </c>
    </row>
    <row r="579" spans="1:2" x14ac:dyDescent="0.25">
      <c r="B579">
        <f>SUM(B575:B578)</f>
        <v>24</v>
      </c>
    </row>
    <row r="580" spans="1:2" x14ac:dyDescent="0.25">
      <c r="A580" s="4" t="s">
        <v>1362</v>
      </c>
    </row>
    <row r="581" spans="1:2" x14ac:dyDescent="0.25">
      <c r="A581" s="5" t="s">
        <v>1358</v>
      </c>
      <c r="B581">
        <v>4</v>
      </c>
    </row>
    <row r="582" spans="1:2" x14ac:dyDescent="0.25">
      <c r="A582" s="5" t="s">
        <v>1359</v>
      </c>
      <c r="B582">
        <v>8</v>
      </c>
    </row>
    <row r="583" spans="1:2" x14ac:dyDescent="0.25">
      <c r="A583" s="5" t="s">
        <v>1360</v>
      </c>
      <c r="B583">
        <v>5</v>
      </c>
    </row>
    <row r="584" spans="1:2" x14ac:dyDescent="0.25">
      <c r="A584" s="5" t="s">
        <v>1361</v>
      </c>
      <c r="B584">
        <v>7</v>
      </c>
    </row>
    <row r="585" spans="1:2" x14ac:dyDescent="0.25">
      <c r="B585">
        <f>SUM(B581:B584)</f>
        <v>24</v>
      </c>
    </row>
    <row r="586" spans="1:2" x14ac:dyDescent="0.25">
      <c r="A586" s="4" t="s">
        <v>1363</v>
      </c>
    </row>
    <row r="587" spans="1:2" x14ac:dyDescent="0.25">
      <c r="A587" s="5" t="s">
        <v>1358</v>
      </c>
      <c r="B587">
        <v>4</v>
      </c>
    </row>
    <row r="588" spans="1:2" x14ac:dyDescent="0.25">
      <c r="A588" s="5" t="s">
        <v>1359</v>
      </c>
      <c r="B588">
        <v>4</v>
      </c>
    </row>
    <row r="589" spans="1:2" x14ac:dyDescent="0.25">
      <c r="A589" s="5" t="s">
        <v>1360</v>
      </c>
      <c r="B589">
        <v>10</v>
      </c>
    </row>
    <row r="590" spans="1:2" x14ac:dyDescent="0.25">
      <c r="A590" s="5" t="s">
        <v>1361</v>
      </c>
      <c r="B590">
        <v>6</v>
      </c>
    </row>
    <row r="591" spans="1:2" x14ac:dyDescent="0.25">
      <c r="B591">
        <f>SUM(B587:B590)</f>
        <v>24</v>
      </c>
    </row>
    <row r="592" spans="1:2" x14ac:dyDescent="0.25">
      <c r="A592" s="4" t="s">
        <v>1364</v>
      </c>
    </row>
    <row r="593" spans="1:2" x14ac:dyDescent="0.25">
      <c r="A593" s="5" t="s">
        <v>1358</v>
      </c>
      <c r="B593">
        <v>6</v>
      </c>
    </row>
    <row r="594" spans="1:2" x14ac:dyDescent="0.25">
      <c r="A594" s="5" t="s">
        <v>1359</v>
      </c>
      <c r="B594">
        <v>5</v>
      </c>
    </row>
    <row r="595" spans="1:2" x14ac:dyDescent="0.25">
      <c r="A595" s="5" t="s">
        <v>1360</v>
      </c>
      <c r="B595">
        <v>10</v>
      </c>
    </row>
    <row r="596" spans="1:2" x14ac:dyDescent="0.25">
      <c r="A596" s="5" t="s">
        <v>1361</v>
      </c>
      <c r="B596">
        <v>3</v>
      </c>
    </row>
    <row r="597" spans="1:2" x14ac:dyDescent="0.25">
      <c r="B597">
        <f>SUM(B593:B596)</f>
        <v>24</v>
      </c>
    </row>
    <row r="598" spans="1:2" x14ac:dyDescent="0.25">
      <c r="A598" s="4" t="s">
        <v>1365</v>
      </c>
    </row>
    <row r="599" spans="1:2" x14ac:dyDescent="0.25">
      <c r="A599" s="5" t="s">
        <v>1358</v>
      </c>
      <c r="B599">
        <v>3</v>
      </c>
    </row>
    <row r="600" spans="1:2" x14ac:dyDescent="0.25">
      <c r="A600" s="5" t="s">
        <v>1359</v>
      </c>
      <c r="B600">
        <v>4</v>
      </c>
    </row>
    <row r="601" spans="1:2" x14ac:dyDescent="0.25">
      <c r="A601" s="5" t="s">
        <v>1360</v>
      </c>
      <c r="B601">
        <v>7</v>
      </c>
    </row>
    <row r="602" spans="1:2" x14ac:dyDescent="0.25">
      <c r="A602" s="5" t="s">
        <v>1361</v>
      </c>
      <c r="B602">
        <v>10</v>
      </c>
    </row>
    <row r="603" spans="1:2" x14ac:dyDescent="0.25">
      <c r="B603">
        <f>SUM(B599:B602)</f>
        <v>24</v>
      </c>
    </row>
    <row r="604" spans="1:2" x14ac:dyDescent="0.25">
      <c r="A604" s="4" t="s">
        <v>1366</v>
      </c>
    </row>
    <row r="605" spans="1:2" x14ac:dyDescent="0.25">
      <c r="A605" s="5" t="s">
        <v>1358</v>
      </c>
      <c r="B605">
        <v>2</v>
      </c>
    </row>
    <row r="606" spans="1:2" x14ac:dyDescent="0.25">
      <c r="A606" s="5" t="s">
        <v>1359</v>
      </c>
      <c r="B606">
        <v>6</v>
      </c>
    </row>
    <row r="607" spans="1:2" x14ac:dyDescent="0.25">
      <c r="A607" s="5" t="s">
        <v>1360</v>
      </c>
      <c r="B607">
        <v>7</v>
      </c>
    </row>
    <row r="608" spans="1:2" x14ac:dyDescent="0.25">
      <c r="A608" s="5" t="s">
        <v>1361</v>
      </c>
      <c r="B608">
        <v>9</v>
      </c>
    </row>
    <row r="609" spans="1:3" x14ac:dyDescent="0.25">
      <c r="B609">
        <f>SUM(B605:B608)</f>
        <v>24</v>
      </c>
    </row>
    <row r="610" spans="1:3" x14ac:dyDescent="0.25">
      <c r="A610" s="4" t="s">
        <v>1367</v>
      </c>
    </row>
    <row r="611" spans="1:3" x14ac:dyDescent="0.25">
      <c r="A611" s="5" t="s">
        <v>1358</v>
      </c>
      <c r="B611">
        <v>1</v>
      </c>
      <c r="C611">
        <f>7/B615</f>
        <v>0.29166666666666669</v>
      </c>
    </row>
    <row r="612" spans="1:3" x14ac:dyDescent="0.25">
      <c r="A612" s="5" t="s">
        <v>1359</v>
      </c>
      <c r="B612">
        <v>6</v>
      </c>
    </row>
    <row r="613" spans="1:3" x14ac:dyDescent="0.25">
      <c r="A613" s="5" t="s">
        <v>1360</v>
      </c>
      <c r="B613">
        <v>8</v>
      </c>
      <c r="C613">
        <f>17/B615</f>
        <v>0.70833333333333337</v>
      </c>
    </row>
    <row r="614" spans="1:3" x14ac:dyDescent="0.25">
      <c r="A614" s="5" t="s">
        <v>1361</v>
      </c>
      <c r="B614">
        <v>9</v>
      </c>
    </row>
    <row r="615" spans="1:3" x14ac:dyDescent="0.25">
      <c r="B615">
        <f>SUM(B611:B614)</f>
        <v>24</v>
      </c>
    </row>
    <row r="616" spans="1:3" x14ac:dyDescent="0.25">
      <c r="A616" s="4" t="s">
        <v>1370</v>
      </c>
    </row>
    <row r="617" spans="1:3" x14ac:dyDescent="0.25">
      <c r="A617" t="s">
        <v>1368</v>
      </c>
      <c r="B617">
        <v>10</v>
      </c>
    </row>
    <row r="618" spans="1:3" x14ac:dyDescent="0.25">
      <c r="A618" t="s">
        <v>1134</v>
      </c>
      <c r="B618">
        <v>22</v>
      </c>
    </row>
    <row r="619" spans="1:3" x14ac:dyDescent="0.25">
      <c r="A619" t="s">
        <v>1369</v>
      </c>
      <c r="B619">
        <v>11</v>
      </c>
    </row>
    <row r="620" spans="1:3" x14ac:dyDescent="0.25">
      <c r="B620">
        <f>SUM(B617:B619)</f>
        <v>43</v>
      </c>
    </row>
    <row r="621" spans="1:3" x14ac:dyDescent="0.25">
      <c r="A621" s="4" t="s">
        <v>1114</v>
      </c>
    </row>
    <row r="622" spans="1:3" x14ac:dyDescent="0.25">
      <c r="A622" s="5" t="s">
        <v>1115</v>
      </c>
      <c r="B622">
        <v>5</v>
      </c>
    </row>
    <row r="623" spans="1:3" x14ac:dyDescent="0.25">
      <c r="A623" s="5" t="s">
        <v>1116</v>
      </c>
      <c r="B623">
        <v>4</v>
      </c>
    </row>
    <row r="624" spans="1:3" x14ac:dyDescent="0.25">
      <c r="A624" s="5" t="s">
        <v>1117</v>
      </c>
      <c r="B624">
        <v>23</v>
      </c>
    </row>
    <row r="625" spans="1:3" x14ac:dyDescent="0.25">
      <c r="B625">
        <f>SUM(B622:B624)</f>
        <v>32</v>
      </c>
    </row>
    <row r="626" spans="1:3" x14ac:dyDescent="0.25">
      <c r="A626" s="4" t="s">
        <v>1371</v>
      </c>
    </row>
    <row r="627" spans="1:3" x14ac:dyDescent="0.25">
      <c r="A627" s="5" t="s">
        <v>1372</v>
      </c>
      <c r="B627">
        <v>14</v>
      </c>
    </row>
    <row r="628" spans="1:3" x14ac:dyDescent="0.25">
      <c r="A628" s="5" t="s">
        <v>1373</v>
      </c>
      <c r="B628">
        <v>11</v>
      </c>
    </row>
    <row r="629" spans="1:3" x14ac:dyDescent="0.25">
      <c r="A629" s="5" t="s">
        <v>1374</v>
      </c>
      <c r="B629">
        <v>5</v>
      </c>
    </row>
    <row r="630" spans="1:3" x14ac:dyDescent="0.25">
      <c r="A630" s="5" t="s">
        <v>1375</v>
      </c>
      <c r="B630">
        <v>2</v>
      </c>
    </row>
    <row r="631" spans="1:3" x14ac:dyDescent="0.25">
      <c r="A631" s="5"/>
      <c r="B631">
        <f>SUM(B627:B630)</f>
        <v>32</v>
      </c>
    </row>
    <row r="632" spans="1:3" x14ac:dyDescent="0.25">
      <c r="A632" s="4" t="s">
        <v>1376</v>
      </c>
    </row>
    <row r="633" spans="1:3" x14ac:dyDescent="0.25">
      <c r="A633" s="5" t="s">
        <v>1377</v>
      </c>
      <c r="B633">
        <v>6</v>
      </c>
      <c r="C633">
        <f>B633/B635</f>
        <v>0.1875</v>
      </c>
    </row>
    <row r="634" spans="1:3" x14ac:dyDescent="0.25">
      <c r="A634" s="5" t="s">
        <v>1310</v>
      </c>
      <c r="B634">
        <v>26</v>
      </c>
      <c r="C634">
        <f>B634/B635</f>
        <v>0.8125</v>
      </c>
    </row>
    <row r="635" spans="1:3" x14ac:dyDescent="0.25">
      <c r="B635">
        <f>SUM(B633:B634)</f>
        <v>32</v>
      </c>
    </row>
    <row r="637" spans="1:3" x14ac:dyDescent="0.25">
      <c r="A637" s="4" t="s">
        <v>1378</v>
      </c>
    </row>
    <row r="638" spans="1:3" x14ac:dyDescent="0.25">
      <c r="A638">
        <v>1</v>
      </c>
      <c r="B638">
        <v>5</v>
      </c>
    </row>
    <row r="639" spans="1:3" x14ac:dyDescent="0.25">
      <c r="A639">
        <v>2</v>
      </c>
      <c r="B639">
        <v>1</v>
      </c>
    </row>
    <row r="641" spans="1:6" x14ac:dyDescent="0.25">
      <c r="A641" s="7" t="s">
        <v>1379</v>
      </c>
    </row>
    <row r="642" spans="1:6" x14ac:dyDescent="0.25">
      <c r="A642" s="7" t="s">
        <v>1002</v>
      </c>
    </row>
    <row r="643" spans="1:6" x14ac:dyDescent="0.25">
      <c r="A643" s="7" t="s">
        <v>1003</v>
      </c>
    </row>
    <row r="645" spans="1:6" ht="120" x14ac:dyDescent="0.25">
      <c r="A645" s="20"/>
      <c r="B645" s="20" t="s">
        <v>853</v>
      </c>
      <c r="C645" s="21" t="s">
        <v>852</v>
      </c>
      <c r="D645" s="20" t="s">
        <v>851</v>
      </c>
      <c r="E645" s="20" t="s">
        <v>850</v>
      </c>
      <c r="F645" s="21" t="s">
        <v>849</v>
      </c>
    </row>
    <row r="647" spans="1:6" x14ac:dyDescent="0.25">
      <c r="A647" s="4" t="s">
        <v>1380</v>
      </c>
    </row>
    <row r="648" spans="1:6" x14ac:dyDescent="0.25">
      <c r="A648" s="5" t="s">
        <v>1090</v>
      </c>
      <c r="B648">
        <v>12</v>
      </c>
      <c r="C648">
        <f>B648/B653</f>
        <v>0.375</v>
      </c>
    </row>
    <row r="649" spans="1:6" x14ac:dyDescent="0.25">
      <c r="A649" s="5" t="s">
        <v>1093</v>
      </c>
      <c r="B649">
        <v>13</v>
      </c>
      <c r="C649">
        <f>B649/B653</f>
        <v>0.40625</v>
      </c>
    </row>
    <row r="650" spans="1:6" x14ac:dyDescent="0.25">
      <c r="A650" s="5" t="s">
        <v>1092</v>
      </c>
      <c r="B650">
        <v>2</v>
      </c>
      <c r="C650">
        <f>B650/B653</f>
        <v>6.25E-2</v>
      </c>
    </row>
    <row r="651" spans="1:6" x14ac:dyDescent="0.25">
      <c r="A651" s="5" t="s">
        <v>1091</v>
      </c>
      <c r="B651">
        <v>4</v>
      </c>
      <c r="C651">
        <f>B651/B653</f>
        <v>0.125</v>
      </c>
    </row>
    <row r="652" spans="1:6" x14ac:dyDescent="0.25">
      <c r="A652" s="5" t="s">
        <v>1094</v>
      </c>
      <c r="B652">
        <v>1</v>
      </c>
      <c r="C652">
        <f>B652/B653</f>
        <v>3.125E-2</v>
      </c>
    </row>
    <row r="653" spans="1:6" x14ac:dyDescent="0.25">
      <c r="B653">
        <f>SUM(B648:B652)</f>
        <v>32</v>
      </c>
    </row>
    <row r="655" spans="1:6" x14ac:dyDescent="0.25">
      <c r="A655" s="4" t="s">
        <v>1095</v>
      </c>
    </row>
    <row r="656" spans="1:6" x14ac:dyDescent="0.25">
      <c r="A656" s="5" t="s">
        <v>1096</v>
      </c>
      <c r="B656">
        <v>1</v>
      </c>
    </row>
    <row r="657" spans="1:3" x14ac:dyDescent="0.25">
      <c r="A657" s="5" t="s">
        <v>1097</v>
      </c>
      <c r="B657">
        <v>9</v>
      </c>
      <c r="C657">
        <f>10/31</f>
        <v>0.32258064516129031</v>
      </c>
    </row>
    <row r="658" spans="1:3" x14ac:dyDescent="0.25">
      <c r="A658" s="5" t="s">
        <v>1098</v>
      </c>
      <c r="B658">
        <v>11</v>
      </c>
      <c r="C658">
        <f>B658/B663</f>
        <v>0.35483870967741937</v>
      </c>
    </row>
    <row r="659" spans="1:3" x14ac:dyDescent="0.25">
      <c r="A659" s="5" t="s">
        <v>1099</v>
      </c>
      <c r="B659">
        <v>0</v>
      </c>
    </row>
    <row r="660" spans="1:3" x14ac:dyDescent="0.25">
      <c r="A660" s="5" t="s">
        <v>1100</v>
      </c>
      <c r="B660">
        <v>5</v>
      </c>
      <c r="C660">
        <f>9/31</f>
        <v>0.29032258064516131</v>
      </c>
    </row>
    <row r="661" spans="1:3" x14ac:dyDescent="0.25">
      <c r="A661" s="5" t="s">
        <v>837</v>
      </c>
      <c r="B661">
        <v>4</v>
      </c>
    </row>
    <row r="662" spans="1:3" x14ac:dyDescent="0.25">
      <c r="A662" s="5" t="s">
        <v>1101</v>
      </c>
      <c r="B662">
        <v>1</v>
      </c>
    </row>
    <row r="663" spans="1:3" x14ac:dyDescent="0.25">
      <c r="B663">
        <f>SUM(B656:B662)</f>
        <v>31</v>
      </c>
    </row>
    <row r="665" spans="1:3" x14ac:dyDescent="0.25">
      <c r="A665" s="4" t="s">
        <v>1102</v>
      </c>
    </row>
    <row r="666" spans="1:3" x14ac:dyDescent="0.25">
      <c r="A666" s="5" t="s">
        <v>1096</v>
      </c>
      <c r="B666">
        <v>4</v>
      </c>
      <c r="C666">
        <f>9/32</f>
        <v>0.28125</v>
      </c>
    </row>
    <row r="667" spans="1:3" x14ac:dyDescent="0.25">
      <c r="A667" s="5" t="s">
        <v>1097</v>
      </c>
      <c r="B667">
        <v>5</v>
      </c>
    </row>
    <row r="668" spans="1:3" x14ac:dyDescent="0.25">
      <c r="A668" s="5" t="s">
        <v>1098</v>
      </c>
      <c r="B668">
        <v>9</v>
      </c>
      <c r="C668">
        <f>13/32</f>
        <v>0.40625</v>
      </c>
    </row>
    <row r="669" spans="1:3" x14ac:dyDescent="0.25">
      <c r="A669" s="5" t="s">
        <v>1099</v>
      </c>
      <c r="B669">
        <v>4</v>
      </c>
    </row>
    <row r="670" spans="1:3" x14ac:dyDescent="0.25">
      <c r="A670" s="5" t="s">
        <v>1100</v>
      </c>
      <c r="B670">
        <v>8</v>
      </c>
      <c r="C670">
        <f>10/32</f>
        <v>0.3125</v>
      </c>
    </row>
    <row r="671" spans="1:3" x14ac:dyDescent="0.25">
      <c r="A671" s="5" t="s">
        <v>837</v>
      </c>
      <c r="B671">
        <v>2</v>
      </c>
    </row>
    <row r="672" spans="1:3" x14ac:dyDescent="0.25">
      <c r="A672" s="5"/>
      <c r="B672">
        <f>SUM(B666:B671)</f>
        <v>32</v>
      </c>
    </row>
    <row r="673" spans="1:3" x14ac:dyDescent="0.25">
      <c r="A673" s="4" t="s">
        <v>1103</v>
      </c>
    </row>
    <row r="674" spans="1:3" x14ac:dyDescent="0.25">
      <c r="A674" s="5" t="s">
        <v>1105</v>
      </c>
      <c r="B674">
        <v>10</v>
      </c>
      <c r="C674">
        <f>B674/B678</f>
        <v>0.3125</v>
      </c>
    </row>
    <row r="675" spans="1:3" x14ac:dyDescent="0.25">
      <c r="A675" s="5" t="s">
        <v>1106</v>
      </c>
      <c r="B675">
        <v>16</v>
      </c>
      <c r="C675">
        <f>B675/B678</f>
        <v>0.5</v>
      </c>
    </row>
    <row r="676" spans="1:3" x14ac:dyDescent="0.25">
      <c r="A676" s="5" t="s">
        <v>1107</v>
      </c>
      <c r="B676">
        <v>5</v>
      </c>
      <c r="C676">
        <f>B676/B678</f>
        <v>0.15625</v>
      </c>
    </row>
    <row r="677" spans="1:3" x14ac:dyDescent="0.25">
      <c r="A677" s="5" t="s">
        <v>1108</v>
      </c>
      <c r="B677">
        <v>1</v>
      </c>
      <c r="C677">
        <f>B677/B678</f>
        <v>3.125E-2</v>
      </c>
    </row>
    <row r="678" spans="1:3" x14ac:dyDescent="0.25">
      <c r="B678">
        <f>SUM(B674:B677)</f>
        <v>32</v>
      </c>
    </row>
    <row r="679" spans="1:3" x14ac:dyDescent="0.25">
      <c r="A679" s="4" t="s">
        <v>1109</v>
      </c>
    </row>
    <row r="680" spans="1:3" x14ac:dyDescent="0.25">
      <c r="A680" s="5" t="s">
        <v>1110</v>
      </c>
      <c r="B680">
        <v>3</v>
      </c>
      <c r="C680">
        <f>B680/B683</f>
        <v>9.375E-2</v>
      </c>
    </row>
    <row r="681" spans="1:3" x14ac:dyDescent="0.25">
      <c r="A681" s="5" t="s">
        <v>1111</v>
      </c>
      <c r="B681">
        <v>7</v>
      </c>
      <c r="C681">
        <f>B681/B683</f>
        <v>0.21875</v>
      </c>
    </row>
    <row r="682" spans="1:3" x14ac:dyDescent="0.25">
      <c r="A682" s="5" t="s">
        <v>1113</v>
      </c>
      <c r="B682">
        <v>22</v>
      </c>
      <c r="C682">
        <f>B682/B683</f>
        <v>0.6875</v>
      </c>
    </row>
    <row r="683" spans="1:3" x14ac:dyDescent="0.25">
      <c r="B683">
        <f>SUM(B680:B682)</f>
        <v>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T241"/>
  <sheetViews>
    <sheetView topLeftCell="AW1" workbookViewId="0">
      <selection activeCell="BD1" sqref="BD1"/>
    </sheetView>
  </sheetViews>
  <sheetFormatPr defaultColWidth="20" defaultRowHeight="15" x14ac:dyDescent="0.25"/>
  <cols>
    <col min="1" max="1" width="0" style="1" hidden="1" customWidth="1"/>
    <col min="2" max="16384" width="20" style="1"/>
  </cols>
  <sheetData>
    <row r="1" spans="1:72" ht="195.75" thickBot="1" x14ac:dyDescent="0.3">
      <c r="A1" s="2" t="s">
        <v>980</v>
      </c>
      <c r="B1" s="2" t="s">
        <v>654</v>
      </c>
      <c r="C1" s="2" t="s">
        <v>653</v>
      </c>
      <c r="D1" s="2" t="s">
        <v>652</v>
      </c>
      <c r="E1" s="2" t="s">
        <v>651</v>
      </c>
      <c r="F1" s="2" t="s">
        <v>650</v>
      </c>
      <c r="G1" s="2" t="s">
        <v>649</v>
      </c>
      <c r="H1" s="2" t="s">
        <v>648</v>
      </c>
      <c r="I1" s="2" t="s">
        <v>647</v>
      </c>
      <c r="J1" s="2" t="s">
        <v>646</v>
      </c>
      <c r="K1" s="2" t="s">
        <v>645</v>
      </c>
      <c r="L1" s="2" t="s">
        <v>644</v>
      </c>
      <c r="M1" s="2" t="s">
        <v>643</v>
      </c>
      <c r="N1" s="2" t="s">
        <v>642</v>
      </c>
      <c r="O1" s="2" t="s">
        <v>641</v>
      </c>
      <c r="P1" s="2" t="s">
        <v>640</v>
      </c>
      <c r="Q1" s="2" t="s">
        <v>639</v>
      </c>
      <c r="R1" s="2" t="s">
        <v>638</v>
      </c>
      <c r="S1" s="2" t="s">
        <v>637</v>
      </c>
      <c r="T1" s="2" t="s">
        <v>636</v>
      </c>
      <c r="U1" s="2" t="s">
        <v>635</v>
      </c>
      <c r="V1" s="2" t="s">
        <v>634</v>
      </c>
      <c r="W1" s="2" t="s">
        <v>633</v>
      </c>
      <c r="X1" s="2" t="s">
        <v>632</v>
      </c>
      <c r="Y1" s="2" t="s">
        <v>631</v>
      </c>
      <c r="Z1" s="2" t="s">
        <v>630</v>
      </c>
      <c r="AA1" s="2" t="s">
        <v>629</v>
      </c>
      <c r="AB1" s="2" t="s">
        <v>628</v>
      </c>
      <c r="AC1" s="2" t="s">
        <v>627</v>
      </c>
      <c r="AD1" s="2" t="s">
        <v>626</v>
      </c>
      <c r="AE1" s="2" t="s">
        <v>625</v>
      </c>
      <c r="AF1" s="2" t="s">
        <v>624</v>
      </c>
      <c r="AG1" s="2" t="s">
        <v>623</v>
      </c>
      <c r="AH1" s="2" t="s">
        <v>622</v>
      </c>
      <c r="AI1" s="2" t="s">
        <v>621</v>
      </c>
      <c r="AJ1" s="2" t="s">
        <v>620</v>
      </c>
      <c r="AK1" s="2" t="s">
        <v>619</v>
      </c>
      <c r="AL1" s="2" t="s">
        <v>618</v>
      </c>
      <c r="AM1" s="2" t="s">
        <v>617</v>
      </c>
      <c r="AN1" s="2" t="s">
        <v>616</v>
      </c>
      <c r="AO1" s="2" t="s">
        <v>615</v>
      </c>
      <c r="AP1" s="2" t="s">
        <v>614</v>
      </c>
      <c r="AQ1" s="2" t="s">
        <v>613</v>
      </c>
      <c r="AR1" s="2" t="s">
        <v>612</v>
      </c>
      <c r="AS1" s="2" t="s">
        <v>611</v>
      </c>
      <c r="AT1" s="2" t="s">
        <v>610</v>
      </c>
      <c r="AU1" s="2" t="s">
        <v>609</v>
      </c>
      <c r="AV1" s="2" t="s">
        <v>608</v>
      </c>
      <c r="AW1" s="2" t="s">
        <v>607</v>
      </c>
      <c r="AX1" s="2" t="s">
        <v>606</v>
      </c>
      <c r="AY1" s="2" t="s">
        <v>605</v>
      </c>
      <c r="AZ1" s="2" t="s">
        <v>604</v>
      </c>
      <c r="BA1" s="2" t="s">
        <v>603</v>
      </c>
      <c r="BB1" s="2" t="s">
        <v>602</v>
      </c>
      <c r="BC1" s="2" t="s">
        <v>601</v>
      </c>
      <c r="BD1" s="2" t="s">
        <v>600</v>
      </c>
      <c r="BE1" s="2" t="s">
        <v>599</v>
      </c>
      <c r="BF1" s="2" t="s">
        <v>598</v>
      </c>
      <c r="BG1" s="2" t="s">
        <v>597</v>
      </c>
      <c r="BH1" s="2" t="s">
        <v>596</v>
      </c>
      <c r="BI1" s="2" t="s">
        <v>595</v>
      </c>
      <c r="BJ1" s="2" t="s">
        <v>594</v>
      </c>
      <c r="BK1" s="2" t="s">
        <v>593</v>
      </c>
      <c r="BL1" s="2" t="s">
        <v>592</v>
      </c>
      <c r="BM1" s="2" t="s">
        <v>591</v>
      </c>
      <c r="BN1" s="2" t="s">
        <v>590</v>
      </c>
      <c r="BO1" s="2" t="s">
        <v>589</v>
      </c>
      <c r="BP1" s="2" t="s">
        <v>588</v>
      </c>
      <c r="BQ1" s="2" t="s">
        <v>587</v>
      </c>
      <c r="BR1" s="2" t="s">
        <v>586</v>
      </c>
      <c r="BS1" s="2" t="s">
        <v>585</v>
      </c>
      <c r="BT1" s="2" t="s">
        <v>584</v>
      </c>
    </row>
    <row r="2" spans="1:72" ht="75.75" thickTop="1" x14ac:dyDescent="0.25">
      <c r="A2" s="1">
        <v>1469</v>
      </c>
      <c r="B2" s="1" t="s">
        <v>375</v>
      </c>
      <c r="C2" s="1" t="s">
        <v>399</v>
      </c>
      <c r="D2" s="6" t="s">
        <v>373</v>
      </c>
      <c r="E2" s="1" t="s">
        <v>357</v>
      </c>
      <c r="F2" s="1" t="s">
        <v>254</v>
      </c>
      <c r="G2" s="1" t="s">
        <v>355</v>
      </c>
      <c r="H2" s="1" t="s">
        <v>366</v>
      </c>
      <c r="I2" s="1" t="s">
        <v>180</v>
      </c>
      <c r="J2" s="1" t="s">
        <v>353</v>
      </c>
      <c r="K2" s="1" t="s">
        <v>352</v>
      </c>
      <c r="L2" s="1" t="s">
        <v>363</v>
      </c>
      <c r="M2" s="1" t="s">
        <v>236</v>
      </c>
      <c r="N2" s="1" t="s">
        <v>236</v>
      </c>
      <c r="O2" s="1" t="s">
        <v>236</v>
      </c>
      <c r="P2" s="1" t="s">
        <v>236</v>
      </c>
      <c r="Q2" s="1" t="s">
        <v>236</v>
      </c>
      <c r="R2" s="1" t="s">
        <v>159</v>
      </c>
      <c r="T2" s="1" t="s">
        <v>159</v>
      </c>
      <c r="W2" s="1" t="s">
        <v>159</v>
      </c>
      <c r="Z2" s="1" t="s">
        <v>385</v>
      </c>
      <c r="AA2" s="1" t="s">
        <v>362</v>
      </c>
      <c r="AB2" s="1" t="s">
        <v>362</v>
      </c>
      <c r="AC2" s="1" t="s">
        <v>233</v>
      </c>
      <c r="AD2" s="1" t="s">
        <v>362</v>
      </c>
      <c r="AE2" s="1" t="s">
        <v>362</v>
      </c>
      <c r="AF2" s="1" t="s">
        <v>156</v>
      </c>
      <c r="AH2" s="1" t="s">
        <v>521</v>
      </c>
      <c r="AI2" s="1" t="s">
        <v>349</v>
      </c>
      <c r="AU2" s="1" t="s">
        <v>180</v>
      </c>
      <c r="AV2" s="1" t="s">
        <v>348</v>
      </c>
      <c r="AW2" s="1" t="s">
        <v>159</v>
      </c>
      <c r="BA2" s="1" t="s">
        <v>392</v>
      </c>
      <c r="BB2" s="1">
        <v>120</v>
      </c>
      <c r="BC2" s="1">
        <v>130</v>
      </c>
      <c r="BD2" s="1">
        <v>1</v>
      </c>
      <c r="BE2" s="1">
        <v>1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 t="s">
        <v>200</v>
      </c>
      <c r="BL2" s="1">
        <v>1995</v>
      </c>
      <c r="BM2" s="1" t="s">
        <v>159</v>
      </c>
      <c r="BO2" s="1">
        <v>3324</v>
      </c>
      <c r="BP2" s="1" t="s">
        <v>432</v>
      </c>
      <c r="BQ2" s="1" t="s">
        <v>391</v>
      </c>
      <c r="BR2" s="1" t="s">
        <v>391</v>
      </c>
      <c r="BS2" s="1" t="s">
        <v>206</v>
      </c>
      <c r="BT2" s="1" t="s">
        <v>212</v>
      </c>
    </row>
    <row r="3" spans="1:72" ht="45" hidden="1" x14ac:dyDescent="0.25">
      <c r="A3" s="1">
        <v>1469</v>
      </c>
      <c r="B3" s="1" t="s">
        <v>375</v>
      </c>
      <c r="C3" s="1" t="s">
        <v>569</v>
      </c>
      <c r="D3" s="1" t="s">
        <v>373</v>
      </c>
      <c r="E3" s="1" t="s">
        <v>357</v>
      </c>
      <c r="F3" s="1" t="s">
        <v>254</v>
      </c>
      <c r="G3" s="1" t="s">
        <v>355</v>
      </c>
      <c r="H3" s="1" t="s">
        <v>239</v>
      </c>
      <c r="I3" s="1" t="s">
        <v>180</v>
      </c>
      <c r="J3" s="1" t="s">
        <v>388</v>
      </c>
      <c r="K3" s="1" t="s">
        <v>421</v>
      </c>
      <c r="L3" s="1" t="s">
        <v>165</v>
      </c>
      <c r="N3" s="1" t="s">
        <v>165</v>
      </c>
      <c r="Q3" s="1" t="s">
        <v>165</v>
      </c>
      <c r="R3" s="1" t="s">
        <v>159</v>
      </c>
      <c r="T3" s="1" t="s">
        <v>159</v>
      </c>
      <c r="W3" s="1" t="s">
        <v>159</v>
      </c>
      <c r="AA3" s="1" t="s">
        <v>232</v>
      </c>
      <c r="AF3" s="1" t="s">
        <v>159</v>
      </c>
      <c r="AI3" s="1" t="s">
        <v>349</v>
      </c>
      <c r="AU3" s="1" t="s">
        <v>180</v>
      </c>
      <c r="AV3" s="1" t="s">
        <v>180</v>
      </c>
      <c r="AW3" s="1" t="s">
        <v>159</v>
      </c>
      <c r="BA3" s="1" t="s">
        <v>361</v>
      </c>
      <c r="BB3" s="1">
        <v>150</v>
      </c>
      <c r="BC3" s="1">
        <v>160</v>
      </c>
      <c r="BD3" s="1">
        <v>0</v>
      </c>
      <c r="BE3" s="1">
        <v>0</v>
      </c>
      <c r="BF3" s="1">
        <v>0</v>
      </c>
      <c r="BG3" s="1">
        <v>0</v>
      </c>
      <c r="BH3" s="1">
        <v>1</v>
      </c>
      <c r="BI3" s="1">
        <v>0</v>
      </c>
      <c r="BJ3" s="1">
        <v>1</v>
      </c>
      <c r="BK3" s="1" t="s">
        <v>409</v>
      </c>
      <c r="BL3" s="1">
        <v>1994</v>
      </c>
      <c r="BM3" s="1" t="s">
        <v>159</v>
      </c>
      <c r="BO3" s="1">
        <v>3102</v>
      </c>
    </row>
    <row r="4" spans="1:72" ht="60" hidden="1" x14ac:dyDescent="0.25">
      <c r="A4" s="1">
        <v>1469</v>
      </c>
      <c r="B4" s="1" t="s">
        <v>380</v>
      </c>
      <c r="C4" s="1" t="s">
        <v>583</v>
      </c>
      <c r="D4" s="1" t="s">
        <v>422</v>
      </c>
      <c r="E4" s="1" t="s">
        <v>389</v>
      </c>
      <c r="F4" s="1" t="s">
        <v>356</v>
      </c>
      <c r="G4" s="6" t="s">
        <v>240</v>
      </c>
      <c r="H4" s="1" t="s">
        <v>354</v>
      </c>
      <c r="I4" s="1" t="s">
        <v>180</v>
      </c>
      <c r="J4" s="1" t="s">
        <v>388</v>
      </c>
      <c r="K4" s="1" t="s">
        <v>352</v>
      </c>
      <c r="L4" s="1" t="s">
        <v>236</v>
      </c>
      <c r="M4" s="1" t="s">
        <v>236</v>
      </c>
      <c r="N4" s="1" t="s">
        <v>236</v>
      </c>
      <c r="O4" s="1" t="s">
        <v>363</v>
      </c>
      <c r="P4" s="1" t="s">
        <v>363</v>
      </c>
      <c r="Q4" s="1" t="s">
        <v>236</v>
      </c>
      <c r="R4" s="1" t="s">
        <v>159</v>
      </c>
      <c r="T4" s="1" t="s">
        <v>159</v>
      </c>
      <c r="W4" s="1" t="s">
        <v>156</v>
      </c>
      <c r="X4" s="1" t="s">
        <v>582</v>
      </c>
      <c r="Y4" s="1" t="s">
        <v>502</v>
      </c>
      <c r="Z4" s="1" t="s">
        <v>232</v>
      </c>
      <c r="AA4" s="1" t="s">
        <v>362</v>
      </c>
      <c r="AB4" s="1" t="s">
        <v>362</v>
      </c>
      <c r="AC4" s="1" t="s">
        <v>362</v>
      </c>
      <c r="AD4" s="1" t="s">
        <v>362</v>
      </c>
      <c r="AE4" s="1" t="s">
        <v>253</v>
      </c>
      <c r="AF4" s="1" t="s">
        <v>156</v>
      </c>
      <c r="AG4" s="1" t="s">
        <v>565</v>
      </c>
      <c r="AH4" s="1" t="s">
        <v>513</v>
      </c>
      <c r="AI4" s="1" t="s">
        <v>349</v>
      </c>
      <c r="AU4" s="1" t="s">
        <v>180</v>
      </c>
      <c r="AV4" s="1" t="s">
        <v>348</v>
      </c>
      <c r="AW4" s="1" t="s">
        <v>156</v>
      </c>
      <c r="AX4" s="1" t="s">
        <v>347</v>
      </c>
      <c r="AY4" s="1" t="s">
        <v>346</v>
      </c>
      <c r="AZ4" s="1" t="s">
        <v>231</v>
      </c>
      <c r="BA4" s="1" t="s">
        <v>361</v>
      </c>
      <c r="BB4" s="1">
        <v>500</v>
      </c>
      <c r="BC4" s="1">
        <v>500</v>
      </c>
      <c r="BD4" s="1">
        <v>0</v>
      </c>
      <c r="BE4" s="1">
        <v>0</v>
      </c>
      <c r="BF4" s="1">
        <v>0</v>
      </c>
      <c r="BG4" s="1">
        <v>0</v>
      </c>
      <c r="BH4" s="1">
        <v>1</v>
      </c>
      <c r="BI4" s="1">
        <v>0</v>
      </c>
      <c r="BJ4" s="1">
        <v>1</v>
      </c>
      <c r="BK4" s="1" t="s">
        <v>409</v>
      </c>
      <c r="BL4" s="1">
        <v>1971</v>
      </c>
      <c r="BM4" s="1" t="s">
        <v>159</v>
      </c>
      <c r="BO4" s="1">
        <v>3247</v>
      </c>
      <c r="BP4" s="1" t="s">
        <v>203</v>
      </c>
      <c r="BQ4" s="1" t="s">
        <v>391</v>
      </c>
      <c r="BR4" s="1" t="s">
        <v>343</v>
      </c>
      <c r="BS4" s="1" t="s">
        <v>213</v>
      </c>
      <c r="BT4" s="1" t="s">
        <v>212</v>
      </c>
    </row>
    <row r="5" spans="1:72" ht="45" hidden="1" x14ac:dyDescent="0.25">
      <c r="A5" s="1">
        <v>1469</v>
      </c>
      <c r="B5" s="1" t="s">
        <v>416</v>
      </c>
      <c r="C5" s="1" t="s">
        <v>479</v>
      </c>
      <c r="D5" s="1" t="s">
        <v>455</v>
      </c>
      <c r="E5" s="1" t="s">
        <v>357</v>
      </c>
      <c r="F5" s="1" t="s">
        <v>356</v>
      </c>
      <c r="G5" s="1" t="s">
        <v>240</v>
      </c>
      <c r="H5" s="1" t="s">
        <v>378</v>
      </c>
      <c r="I5" s="1" t="s">
        <v>180</v>
      </c>
      <c r="J5" s="1" t="s">
        <v>388</v>
      </c>
      <c r="K5" s="1" t="s">
        <v>352</v>
      </c>
      <c r="L5" s="1" t="s">
        <v>236</v>
      </c>
      <c r="M5" s="1" t="s">
        <v>236</v>
      </c>
      <c r="N5" s="1" t="s">
        <v>236</v>
      </c>
      <c r="O5" s="1" t="s">
        <v>236</v>
      </c>
      <c r="P5" s="1" t="s">
        <v>236</v>
      </c>
      <c r="Q5" s="1" t="s">
        <v>236</v>
      </c>
      <c r="R5" s="1" t="s">
        <v>159</v>
      </c>
      <c r="T5" s="1" t="s">
        <v>159</v>
      </c>
      <c r="Z5" s="1" t="s">
        <v>362</v>
      </c>
      <c r="AA5" s="1" t="s">
        <v>362</v>
      </c>
      <c r="AB5" s="1" t="s">
        <v>362</v>
      </c>
      <c r="AC5" s="1" t="s">
        <v>362</v>
      </c>
      <c r="AD5" s="1" t="s">
        <v>362</v>
      </c>
      <c r="AE5" s="1" t="s">
        <v>362</v>
      </c>
      <c r="AF5" s="1" t="s">
        <v>159</v>
      </c>
      <c r="AI5" s="1" t="s">
        <v>349</v>
      </c>
      <c r="AU5" s="1" t="s">
        <v>180</v>
      </c>
      <c r="AV5" s="1" t="s">
        <v>180</v>
      </c>
      <c r="AW5" s="1" t="s">
        <v>156</v>
      </c>
      <c r="AX5" s="1" t="s">
        <v>347</v>
      </c>
      <c r="AY5" s="1" t="s">
        <v>346</v>
      </c>
      <c r="AZ5" s="1" t="s">
        <v>384</v>
      </c>
      <c r="BA5" s="1" t="s">
        <v>361</v>
      </c>
      <c r="BB5" s="1">
        <v>250</v>
      </c>
      <c r="BC5" s="1">
        <v>500</v>
      </c>
      <c r="BD5" s="1">
        <v>0</v>
      </c>
      <c r="BE5" s="1">
        <v>1</v>
      </c>
      <c r="BF5" s="1">
        <v>1</v>
      </c>
      <c r="BG5" s="1">
        <v>0</v>
      </c>
      <c r="BH5" s="1">
        <v>0</v>
      </c>
      <c r="BI5" s="1">
        <v>0</v>
      </c>
      <c r="BJ5" s="1">
        <v>0</v>
      </c>
      <c r="BK5" s="1" t="s">
        <v>200</v>
      </c>
      <c r="BL5" s="1">
        <v>1969</v>
      </c>
      <c r="BM5" s="1" t="s">
        <v>159</v>
      </c>
      <c r="BO5" s="1">
        <v>3255</v>
      </c>
      <c r="BP5" s="1" t="s">
        <v>370</v>
      </c>
      <c r="BQ5" s="1" t="s">
        <v>408</v>
      </c>
      <c r="BR5" s="1" t="s">
        <v>408</v>
      </c>
      <c r="BS5" s="1" t="s">
        <v>213</v>
      </c>
      <c r="BT5" s="1" t="s">
        <v>212</v>
      </c>
    </row>
    <row r="6" spans="1:72" ht="45" x14ac:dyDescent="0.25">
      <c r="A6" s="1">
        <v>1469</v>
      </c>
      <c r="B6" s="1" t="s">
        <v>360</v>
      </c>
      <c r="C6" s="1" t="s">
        <v>359</v>
      </c>
      <c r="D6" s="1" t="s">
        <v>358</v>
      </c>
      <c r="E6" s="1" t="s">
        <v>357</v>
      </c>
      <c r="F6" s="1" t="s">
        <v>356</v>
      </c>
      <c r="G6" s="1" t="s">
        <v>355</v>
      </c>
      <c r="H6" s="1" t="s">
        <v>366</v>
      </c>
      <c r="I6" s="1" t="s">
        <v>180</v>
      </c>
      <c r="J6" s="1" t="s">
        <v>353</v>
      </c>
      <c r="K6" s="1" t="s">
        <v>352</v>
      </c>
      <c r="N6" s="1" t="s">
        <v>165</v>
      </c>
      <c r="R6" s="1" t="s">
        <v>159</v>
      </c>
      <c r="T6" s="1" t="s">
        <v>159</v>
      </c>
      <c r="W6" s="1" t="s">
        <v>159</v>
      </c>
      <c r="Z6" s="1" t="s">
        <v>253</v>
      </c>
      <c r="AA6" s="1" t="s">
        <v>253</v>
      </c>
      <c r="AB6" s="1" t="s">
        <v>362</v>
      </c>
      <c r="AC6" s="1" t="s">
        <v>362</v>
      </c>
      <c r="AD6" s="1" t="s">
        <v>362</v>
      </c>
      <c r="AE6" s="1" t="s">
        <v>362</v>
      </c>
      <c r="AF6" s="1" t="s">
        <v>159</v>
      </c>
      <c r="AI6" s="1" t="s">
        <v>349</v>
      </c>
      <c r="AU6" s="1" t="s">
        <v>180</v>
      </c>
      <c r="AV6" s="1" t="s">
        <v>180</v>
      </c>
      <c r="AW6" s="1" t="s">
        <v>156</v>
      </c>
      <c r="AX6" s="1" t="s">
        <v>347</v>
      </c>
      <c r="AY6" s="1" t="s">
        <v>346</v>
      </c>
      <c r="AZ6" s="1" t="s">
        <v>384</v>
      </c>
      <c r="BA6" s="1" t="s">
        <v>344</v>
      </c>
      <c r="BB6" s="1">
        <v>200</v>
      </c>
      <c r="BC6" s="1">
        <v>200</v>
      </c>
      <c r="BD6" s="1">
        <v>1</v>
      </c>
      <c r="BE6" s="1">
        <v>1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 t="s">
        <v>200</v>
      </c>
      <c r="BL6" s="1">
        <v>1978</v>
      </c>
      <c r="BM6" s="1" t="s">
        <v>159</v>
      </c>
      <c r="BO6" s="1">
        <v>3881</v>
      </c>
      <c r="BP6" s="1" t="s">
        <v>370</v>
      </c>
      <c r="BQ6" s="1" t="s">
        <v>408</v>
      </c>
      <c r="BR6" s="1" t="s">
        <v>408</v>
      </c>
      <c r="BS6" s="1" t="s">
        <v>213</v>
      </c>
      <c r="BT6" s="1" t="s">
        <v>212</v>
      </c>
    </row>
    <row r="7" spans="1:72" ht="75" x14ac:dyDescent="0.25">
      <c r="A7" s="1">
        <v>1469</v>
      </c>
      <c r="B7" s="1" t="s">
        <v>360</v>
      </c>
      <c r="C7" s="1" t="s">
        <v>439</v>
      </c>
      <c r="D7" s="1" t="s">
        <v>438</v>
      </c>
      <c r="E7" s="1" t="s">
        <v>357</v>
      </c>
      <c r="F7" s="1" t="s">
        <v>254</v>
      </c>
      <c r="G7" s="1" t="s">
        <v>355</v>
      </c>
      <c r="H7" s="1" t="s">
        <v>239</v>
      </c>
      <c r="I7" s="1" t="s">
        <v>180</v>
      </c>
      <c r="J7" s="1" t="s">
        <v>353</v>
      </c>
      <c r="K7" s="1" t="s">
        <v>352</v>
      </c>
      <c r="L7" s="1" t="s">
        <v>236</v>
      </c>
      <c r="M7" s="1" t="s">
        <v>236</v>
      </c>
      <c r="N7" s="1" t="s">
        <v>236</v>
      </c>
      <c r="O7" s="1" t="s">
        <v>236</v>
      </c>
      <c r="P7" s="1" t="s">
        <v>236</v>
      </c>
      <c r="Q7" s="1" t="s">
        <v>236</v>
      </c>
      <c r="R7" s="1" t="s">
        <v>159</v>
      </c>
      <c r="T7" s="1" t="s">
        <v>159</v>
      </c>
      <c r="W7" s="1" t="s">
        <v>159</v>
      </c>
      <c r="Z7" s="1" t="s">
        <v>232</v>
      </c>
      <c r="AA7" s="1" t="s">
        <v>362</v>
      </c>
      <c r="AB7" s="1" t="s">
        <v>253</v>
      </c>
      <c r="AC7" s="1" t="s">
        <v>362</v>
      </c>
      <c r="AD7" s="1" t="s">
        <v>362</v>
      </c>
      <c r="AE7" s="1" t="s">
        <v>362</v>
      </c>
      <c r="AF7" s="1" t="s">
        <v>159</v>
      </c>
      <c r="AI7" s="1" t="s">
        <v>349</v>
      </c>
      <c r="AU7" s="1" t="s">
        <v>180</v>
      </c>
      <c r="AV7" s="1" t="s">
        <v>180</v>
      </c>
      <c r="AW7" s="1" t="s">
        <v>159</v>
      </c>
      <c r="BA7" s="1" t="s">
        <v>392</v>
      </c>
      <c r="BB7" s="1">
        <v>120</v>
      </c>
      <c r="BC7" s="1">
        <v>160</v>
      </c>
      <c r="BD7" s="1">
        <v>1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1</v>
      </c>
      <c r="BK7" s="1" t="s">
        <v>200</v>
      </c>
      <c r="BL7" s="1">
        <v>1994</v>
      </c>
      <c r="BM7" s="1" t="s">
        <v>159</v>
      </c>
      <c r="BO7" s="1">
        <v>3653</v>
      </c>
      <c r="BP7" s="1" t="s">
        <v>432</v>
      </c>
      <c r="BQ7" s="1" t="s">
        <v>343</v>
      </c>
      <c r="BR7" s="1" t="s">
        <v>342</v>
      </c>
      <c r="BS7" s="1" t="s">
        <v>206</v>
      </c>
      <c r="BT7" s="1" t="s">
        <v>212</v>
      </c>
    </row>
    <row r="8" spans="1:72" ht="60" x14ac:dyDescent="0.25">
      <c r="A8" s="1">
        <v>1469</v>
      </c>
      <c r="B8" s="1" t="s">
        <v>360</v>
      </c>
      <c r="C8" s="1" t="s">
        <v>395</v>
      </c>
      <c r="D8" s="1" t="s">
        <v>358</v>
      </c>
      <c r="E8" s="1" t="s">
        <v>381</v>
      </c>
      <c r="F8" s="1" t="s">
        <v>254</v>
      </c>
      <c r="G8" s="1" t="s">
        <v>355</v>
      </c>
      <c r="H8" s="1" t="s">
        <v>366</v>
      </c>
      <c r="I8" s="1" t="s">
        <v>180</v>
      </c>
      <c r="J8" s="1" t="s">
        <v>353</v>
      </c>
      <c r="K8" s="1" t="s">
        <v>352</v>
      </c>
      <c r="L8" s="1" t="s">
        <v>236</v>
      </c>
      <c r="M8" s="1" t="s">
        <v>236</v>
      </c>
      <c r="N8" s="1" t="s">
        <v>236</v>
      </c>
      <c r="O8" s="1" t="s">
        <v>236</v>
      </c>
      <c r="P8" s="1" t="s">
        <v>165</v>
      </c>
      <c r="Q8" s="1" t="s">
        <v>236</v>
      </c>
      <c r="R8" s="1" t="s">
        <v>159</v>
      </c>
      <c r="T8" s="1" t="s">
        <v>159</v>
      </c>
      <c r="W8" s="1" t="s">
        <v>159</v>
      </c>
      <c r="Z8" s="1" t="s">
        <v>233</v>
      </c>
      <c r="AA8" s="1" t="s">
        <v>362</v>
      </c>
      <c r="AB8" s="1" t="s">
        <v>362</v>
      </c>
      <c r="AC8" s="1" t="s">
        <v>362</v>
      </c>
      <c r="AD8" s="1" t="s">
        <v>362</v>
      </c>
      <c r="AE8" s="1" t="s">
        <v>362</v>
      </c>
      <c r="AF8" s="1" t="s">
        <v>159</v>
      </c>
      <c r="AI8" s="1" t="s">
        <v>349</v>
      </c>
      <c r="AU8" s="1" t="s">
        <v>180</v>
      </c>
      <c r="AV8" s="1" t="s">
        <v>180</v>
      </c>
      <c r="AW8" s="1" t="s">
        <v>159</v>
      </c>
      <c r="BA8" s="1" t="s">
        <v>344</v>
      </c>
      <c r="BB8" s="1">
        <v>120</v>
      </c>
      <c r="BC8" s="1">
        <v>150</v>
      </c>
      <c r="BD8" s="1">
        <v>1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1</v>
      </c>
      <c r="BK8" s="1" t="s">
        <v>409</v>
      </c>
      <c r="BL8" s="1">
        <v>1994</v>
      </c>
      <c r="BM8" s="1" t="s">
        <v>159</v>
      </c>
      <c r="BO8" s="1">
        <v>3300</v>
      </c>
      <c r="BP8" s="1" t="s">
        <v>370</v>
      </c>
      <c r="BQ8" s="1" t="s">
        <v>408</v>
      </c>
      <c r="BR8" s="1" t="s">
        <v>408</v>
      </c>
      <c r="BS8" s="1" t="s">
        <v>206</v>
      </c>
      <c r="BT8" s="1" t="s">
        <v>212</v>
      </c>
    </row>
    <row r="9" spans="1:72" ht="60" x14ac:dyDescent="0.25">
      <c r="A9" s="1">
        <v>1469</v>
      </c>
      <c r="B9" s="1" t="s">
        <v>416</v>
      </c>
      <c r="C9" s="1" t="s">
        <v>536</v>
      </c>
      <c r="D9" s="1" t="s">
        <v>415</v>
      </c>
      <c r="E9" s="1" t="s">
        <v>357</v>
      </c>
      <c r="F9" s="1" t="s">
        <v>254</v>
      </c>
      <c r="G9" s="1" t="s">
        <v>355</v>
      </c>
      <c r="H9" s="1" t="s">
        <v>366</v>
      </c>
      <c r="I9" s="1" t="s">
        <v>180</v>
      </c>
      <c r="J9" s="1" t="s">
        <v>388</v>
      </c>
      <c r="K9" s="1" t="s">
        <v>364</v>
      </c>
      <c r="L9" s="1" t="s">
        <v>236</v>
      </c>
      <c r="M9" s="1" t="s">
        <v>236</v>
      </c>
      <c r="N9" s="1" t="s">
        <v>236</v>
      </c>
      <c r="O9" s="1" t="s">
        <v>236</v>
      </c>
      <c r="P9" s="1" t="s">
        <v>236</v>
      </c>
      <c r="Q9" s="1" t="s">
        <v>236</v>
      </c>
      <c r="R9" s="1" t="s">
        <v>159</v>
      </c>
      <c r="T9" s="1" t="s">
        <v>159</v>
      </c>
      <c r="W9" s="1" t="s">
        <v>156</v>
      </c>
      <c r="X9" s="1" t="s">
        <v>581</v>
      </c>
      <c r="Y9" s="1" t="s">
        <v>429</v>
      </c>
      <c r="Z9" s="1" t="s">
        <v>232</v>
      </c>
      <c r="AA9" s="1" t="s">
        <v>253</v>
      </c>
      <c r="AB9" s="1" t="s">
        <v>362</v>
      </c>
      <c r="AC9" s="1" t="s">
        <v>253</v>
      </c>
      <c r="AD9" s="1" t="s">
        <v>362</v>
      </c>
      <c r="AE9" s="1" t="s">
        <v>362</v>
      </c>
      <c r="AF9" s="1" t="s">
        <v>159</v>
      </c>
      <c r="AI9" s="1" t="s">
        <v>349</v>
      </c>
      <c r="AU9" s="1" t="s">
        <v>180</v>
      </c>
      <c r="AV9" s="1" t="s">
        <v>176</v>
      </c>
      <c r="AW9" s="1" t="s">
        <v>159</v>
      </c>
      <c r="BA9" s="1" t="s">
        <v>344</v>
      </c>
      <c r="BB9" s="1">
        <v>120</v>
      </c>
      <c r="BC9" s="1">
        <v>160</v>
      </c>
      <c r="BD9" s="1">
        <v>0</v>
      </c>
      <c r="BE9" s="1">
        <v>1</v>
      </c>
      <c r="BF9" s="1">
        <v>0</v>
      </c>
      <c r="BG9" s="1">
        <v>0</v>
      </c>
      <c r="BH9" s="1">
        <v>1</v>
      </c>
      <c r="BI9" s="1">
        <v>0</v>
      </c>
      <c r="BJ9" s="1">
        <v>0</v>
      </c>
      <c r="BK9" s="1" t="s">
        <v>200</v>
      </c>
      <c r="BL9" s="1">
        <v>1993</v>
      </c>
      <c r="BM9" s="1" t="s">
        <v>159</v>
      </c>
      <c r="BO9" s="1">
        <v>5100</v>
      </c>
      <c r="BP9" s="1" t="s">
        <v>432</v>
      </c>
      <c r="BQ9" s="1" t="s">
        <v>205</v>
      </c>
      <c r="BR9" s="1" t="s">
        <v>391</v>
      </c>
      <c r="BS9" s="1" t="s">
        <v>206</v>
      </c>
      <c r="BT9" s="1" t="s">
        <v>212</v>
      </c>
    </row>
    <row r="10" spans="1:72" ht="60" x14ac:dyDescent="0.25">
      <c r="A10" s="1">
        <v>1469</v>
      </c>
      <c r="B10" s="1" t="s">
        <v>380</v>
      </c>
      <c r="C10" s="1" t="s">
        <v>395</v>
      </c>
      <c r="D10" s="1" t="s">
        <v>379</v>
      </c>
      <c r="E10" s="1" t="s">
        <v>381</v>
      </c>
      <c r="F10" s="1" t="s">
        <v>254</v>
      </c>
      <c r="G10" s="1" t="s">
        <v>355</v>
      </c>
      <c r="H10" s="1" t="s">
        <v>366</v>
      </c>
      <c r="I10" s="1" t="s">
        <v>180</v>
      </c>
      <c r="J10" s="1" t="s">
        <v>353</v>
      </c>
      <c r="K10" s="1" t="s">
        <v>421</v>
      </c>
      <c r="L10" s="1" t="s">
        <v>236</v>
      </c>
      <c r="M10" s="1" t="s">
        <v>236</v>
      </c>
      <c r="N10" s="1" t="s">
        <v>236</v>
      </c>
      <c r="O10" s="1" t="s">
        <v>236</v>
      </c>
      <c r="P10" s="1" t="s">
        <v>236</v>
      </c>
      <c r="Q10" s="1" t="s">
        <v>236</v>
      </c>
      <c r="R10" s="1" t="s">
        <v>159</v>
      </c>
      <c r="T10" s="1" t="s">
        <v>159</v>
      </c>
      <c r="W10" s="1" t="s">
        <v>159</v>
      </c>
      <c r="Z10" s="1" t="s">
        <v>385</v>
      </c>
      <c r="AA10" s="1" t="s">
        <v>362</v>
      </c>
      <c r="AB10" s="1" t="s">
        <v>362</v>
      </c>
      <c r="AC10" s="1" t="s">
        <v>362</v>
      </c>
      <c r="AD10" s="1" t="s">
        <v>253</v>
      </c>
      <c r="AE10" s="1" t="s">
        <v>362</v>
      </c>
      <c r="AF10" s="1" t="s">
        <v>159</v>
      </c>
      <c r="AI10" s="1" t="s">
        <v>349</v>
      </c>
      <c r="AU10" s="1" t="s">
        <v>180</v>
      </c>
      <c r="AV10" s="1" t="s">
        <v>180</v>
      </c>
      <c r="AW10" s="1" t="s">
        <v>159</v>
      </c>
      <c r="BA10" s="1" t="s">
        <v>361</v>
      </c>
      <c r="BB10" s="1">
        <v>120</v>
      </c>
      <c r="BC10" s="1">
        <v>160</v>
      </c>
      <c r="BD10" s="1">
        <v>0</v>
      </c>
      <c r="BE10" s="1">
        <v>0</v>
      </c>
      <c r="BF10" s="1">
        <v>1</v>
      </c>
      <c r="BG10" s="1">
        <v>0</v>
      </c>
      <c r="BH10" s="1">
        <v>0</v>
      </c>
      <c r="BI10" s="1">
        <v>0</v>
      </c>
      <c r="BJ10" s="1">
        <v>1</v>
      </c>
      <c r="BK10" s="1" t="s">
        <v>200</v>
      </c>
      <c r="BL10" s="1">
        <v>1994</v>
      </c>
      <c r="BM10" s="1" t="s">
        <v>159</v>
      </c>
      <c r="BO10" s="1">
        <v>2800</v>
      </c>
      <c r="BP10" s="1" t="s">
        <v>401</v>
      </c>
      <c r="BQ10" s="1" t="s">
        <v>400</v>
      </c>
      <c r="BR10" s="1" t="s">
        <v>400</v>
      </c>
      <c r="BS10" s="1" t="s">
        <v>243</v>
      </c>
      <c r="BT10" s="1" t="s">
        <v>207</v>
      </c>
    </row>
    <row r="11" spans="1:72" ht="45" x14ac:dyDescent="0.25">
      <c r="A11" s="1">
        <v>1469</v>
      </c>
      <c r="B11" s="1" t="s">
        <v>380</v>
      </c>
      <c r="C11" s="1" t="s">
        <v>395</v>
      </c>
      <c r="D11" s="1" t="s">
        <v>379</v>
      </c>
      <c r="E11" s="1" t="s">
        <v>372</v>
      </c>
      <c r="F11" s="1" t="s">
        <v>254</v>
      </c>
      <c r="G11" s="1" t="s">
        <v>355</v>
      </c>
      <c r="H11" s="1" t="s">
        <v>354</v>
      </c>
      <c r="I11" s="1" t="s">
        <v>180</v>
      </c>
      <c r="J11" s="1" t="s">
        <v>388</v>
      </c>
      <c r="K11" s="1" t="s">
        <v>352</v>
      </c>
      <c r="L11" s="1" t="s">
        <v>236</v>
      </c>
      <c r="M11" s="1" t="s">
        <v>363</v>
      </c>
      <c r="N11" s="1" t="s">
        <v>236</v>
      </c>
      <c r="O11" s="1" t="s">
        <v>236</v>
      </c>
      <c r="P11" s="1" t="s">
        <v>236</v>
      </c>
      <c r="Q11" s="1" t="s">
        <v>236</v>
      </c>
      <c r="R11" s="1" t="s">
        <v>159</v>
      </c>
      <c r="T11" s="1" t="s">
        <v>159</v>
      </c>
      <c r="W11" s="1" t="s">
        <v>156</v>
      </c>
      <c r="X11" s="1" t="s">
        <v>393</v>
      </c>
      <c r="Y11" s="1" t="s">
        <v>357</v>
      </c>
      <c r="Z11" s="1" t="s">
        <v>385</v>
      </c>
      <c r="AA11" s="1" t="s">
        <v>233</v>
      </c>
      <c r="AB11" s="1" t="s">
        <v>362</v>
      </c>
      <c r="AC11" s="1" t="s">
        <v>362</v>
      </c>
      <c r="AD11" s="1" t="s">
        <v>362</v>
      </c>
      <c r="AE11" s="1" t="s">
        <v>362</v>
      </c>
      <c r="AF11" s="1" t="s">
        <v>159</v>
      </c>
      <c r="AI11" s="1" t="s">
        <v>349</v>
      </c>
      <c r="AU11" s="1" t="s">
        <v>180</v>
      </c>
      <c r="AV11" s="1" t="s">
        <v>348</v>
      </c>
      <c r="AW11" s="1" t="s">
        <v>159</v>
      </c>
      <c r="BA11" s="1" t="s">
        <v>361</v>
      </c>
      <c r="BB11" s="1">
        <v>120</v>
      </c>
      <c r="BC11" s="1">
        <v>200</v>
      </c>
      <c r="BD11" s="1">
        <v>0</v>
      </c>
      <c r="BE11" s="1">
        <v>1</v>
      </c>
      <c r="BF11" s="1">
        <v>0</v>
      </c>
      <c r="BG11" s="1">
        <v>0</v>
      </c>
      <c r="BH11" s="1">
        <v>0</v>
      </c>
      <c r="BI11" s="1">
        <v>0</v>
      </c>
      <c r="BJ11" s="1">
        <v>1</v>
      </c>
      <c r="BK11" s="1" t="s">
        <v>200</v>
      </c>
      <c r="BL11" s="1">
        <v>1994</v>
      </c>
      <c r="BM11" s="1" t="s">
        <v>159</v>
      </c>
      <c r="BO11" s="1">
        <v>8060</v>
      </c>
      <c r="BP11" s="1" t="s">
        <v>370</v>
      </c>
      <c r="BQ11" s="1" t="s">
        <v>391</v>
      </c>
      <c r="BR11" s="1" t="s">
        <v>391</v>
      </c>
      <c r="BS11" s="1" t="s">
        <v>243</v>
      </c>
      <c r="BT11" s="1" t="s">
        <v>212</v>
      </c>
    </row>
    <row r="12" spans="1:72" ht="45" x14ac:dyDescent="0.25">
      <c r="A12" s="1">
        <v>1469</v>
      </c>
      <c r="B12" s="1" t="s">
        <v>375</v>
      </c>
      <c r="C12" s="1" t="s">
        <v>577</v>
      </c>
      <c r="D12" s="1" t="s">
        <v>444</v>
      </c>
      <c r="E12" s="1" t="s">
        <v>376</v>
      </c>
      <c r="F12" s="1" t="s">
        <v>356</v>
      </c>
      <c r="G12" s="1" t="s">
        <v>355</v>
      </c>
      <c r="H12" s="1" t="s">
        <v>354</v>
      </c>
      <c r="I12" s="1" t="s">
        <v>180</v>
      </c>
      <c r="J12" s="1" t="s">
        <v>388</v>
      </c>
      <c r="K12" s="1" t="s">
        <v>364</v>
      </c>
      <c r="P12" s="1" t="s">
        <v>165</v>
      </c>
      <c r="R12" s="1" t="s">
        <v>159</v>
      </c>
      <c r="T12" s="1" t="s">
        <v>159</v>
      </c>
      <c r="W12" s="1" t="s">
        <v>156</v>
      </c>
      <c r="X12" s="1" t="s">
        <v>580</v>
      </c>
      <c r="Y12" s="1" t="s">
        <v>386</v>
      </c>
      <c r="Z12" s="1" t="s">
        <v>232</v>
      </c>
      <c r="AE12" s="1" t="s">
        <v>253</v>
      </c>
      <c r="AF12" s="1" t="s">
        <v>156</v>
      </c>
      <c r="AI12" s="1" t="s">
        <v>349</v>
      </c>
      <c r="AU12" s="1" t="s">
        <v>180</v>
      </c>
      <c r="AV12" s="1" t="s">
        <v>180</v>
      </c>
      <c r="AW12" s="1" t="s">
        <v>156</v>
      </c>
      <c r="AX12" s="1" t="s">
        <v>347</v>
      </c>
      <c r="AY12" s="1" t="s">
        <v>346</v>
      </c>
      <c r="AZ12" s="1" t="s">
        <v>231</v>
      </c>
      <c r="BA12" s="1" t="s">
        <v>361</v>
      </c>
      <c r="BD12" s="1">
        <v>0</v>
      </c>
      <c r="BE12" s="1">
        <v>1</v>
      </c>
      <c r="BF12" s="1">
        <v>0</v>
      </c>
      <c r="BG12" s="1">
        <v>0</v>
      </c>
      <c r="BH12" s="1">
        <v>0</v>
      </c>
      <c r="BI12" s="1">
        <v>0</v>
      </c>
      <c r="BJ12" s="1">
        <v>1</v>
      </c>
      <c r="BK12" s="1" t="s">
        <v>200</v>
      </c>
      <c r="BL12" s="1">
        <v>1970</v>
      </c>
      <c r="BM12" s="1" t="s">
        <v>159</v>
      </c>
      <c r="BO12" s="1">
        <v>2626</v>
      </c>
      <c r="BP12" s="1" t="s">
        <v>203</v>
      </c>
      <c r="BQ12" s="1" t="s">
        <v>342</v>
      </c>
      <c r="BR12" s="1" t="s">
        <v>342</v>
      </c>
      <c r="BS12" s="1" t="s">
        <v>206</v>
      </c>
      <c r="BT12" s="1" t="s">
        <v>212</v>
      </c>
    </row>
    <row r="13" spans="1:72" ht="45" x14ac:dyDescent="0.25">
      <c r="A13" s="1">
        <v>1469</v>
      </c>
      <c r="B13" s="1" t="s">
        <v>380</v>
      </c>
      <c r="C13" s="1" t="s">
        <v>477</v>
      </c>
      <c r="D13" s="1" t="s">
        <v>438</v>
      </c>
      <c r="E13" s="1" t="s">
        <v>372</v>
      </c>
      <c r="F13" s="1" t="s">
        <v>356</v>
      </c>
      <c r="G13" s="1" t="s">
        <v>355</v>
      </c>
      <c r="H13" s="1" t="s">
        <v>366</v>
      </c>
      <c r="I13" s="1" t="s">
        <v>180</v>
      </c>
      <c r="J13" s="1" t="s">
        <v>353</v>
      </c>
      <c r="K13" s="1" t="s">
        <v>364</v>
      </c>
      <c r="L13" s="1" t="s">
        <v>236</v>
      </c>
      <c r="M13" s="1" t="s">
        <v>236</v>
      </c>
      <c r="N13" s="1" t="s">
        <v>236</v>
      </c>
      <c r="O13" s="1" t="s">
        <v>236</v>
      </c>
      <c r="P13" s="1" t="s">
        <v>363</v>
      </c>
      <c r="Q13" s="1" t="s">
        <v>236</v>
      </c>
      <c r="R13" s="1" t="s">
        <v>159</v>
      </c>
      <c r="T13" s="1" t="s">
        <v>156</v>
      </c>
      <c r="U13" s="1" t="s">
        <v>579</v>
      </c>
      <c r="V13" s="1" t="s">
        <v>394</v>
      </c>
      <c r="W13" s="1" t="s">
        <v>159</v>
      </c>
      <c r="Z13" s="1" t="s">
        <v>233</v>
      </c>
      <c r="AA13" s="1" t="s">
        <v>362</v>
      </c>
      <c r="AB13" s="1" t="s">
        <v>362</v>
      </c>
      <c r="AC13" s="1" t="s">
        <v>362</v>
      </c>
      <c r="AD13" s="1" t="s">
        <v>362</v>
      </c>
      <c r="AE13" s="1" t="s">
        <v>362</v>
      </c>
      <c r="AF13" s="1" t="s">
        <v>159</v>
      </c>
      <c r="AI13" s="1" t="s">
        <v>349</v>
      </c>
      <c r="AU13" s="1" t="s">
        <v>180</v>
      </c>
      <c r="AV13" s="1" t="s">
        <v>180</v>
      </c>
      <c r="AW13" s="1" t="s">
        <v>156</v>
      </c>
      <c r="AX13" s="1" t="s">
        <v>347</v>
      </c>
      <c r="AY13" s="1" t="s">
        <v>346</v>
      </c>
      <c r="AZ13" s="1" t="s">
        <v>231</v>
      </c>
      <c r="BA13" s="1" t="s">
        <v>361</v>
      </c>
      <c r="BB13" s="1">
        <v>160</v>
      </c>
      <c r="BC13" s="1">
        <v>180</v>
      </c>
      <c r="BD13" s="1">
        <v>0</v>
      </c>
      <c r="BE13" s="1">
        <v>0</v>
      </c>
      <c r="BF13" s="1">
        <v>0</v>
      </c>
      <c r="BG13" s="1">
        <v>1</v>
      </c>
      <c r="BH13" s="1">
        <v>0</v>
      </c>
      <c r="BI13" s="1">
        <v>0</v>
      </c>
      <c r="BJ13" s="1">
        <v>1</v>
      </c>
      <c r="BK13" s="1" t="s">
        <v>409</v>
      </c>
      <c r="BL13" s="1">
        <v>1988</v>
      </c>
      <c r="BM13" s="1" t="s">
        <v>159</v>
      </c>
      <c r="BO13" s="1">
        <v>6800</v>
      </c>
      <c r="BP13" s="1" t="s">
        <v>370</v>
      </c>
      <c r="BQ13" s="1" t="s">
        <v>391</v>
      </c>
      <c r="BR13" s="1" t="s">
        <v>205</v>
      </c>
      <c r="BS13" s="1" t="s">
        <v>206</v>
      </c>
      <c r="BT13" s="1" t="s">
        <v>212</v>
      </c>
    </row>
    <row r="14" spans="1:72" ht="45" x14ac:dyDescent="0.25">
      <c r="A14" s="1">
        <v>1469</v>
      </c>
      <c r="B14" s="1" t="s">
        <v>469</v>
      </c>
      <c r="C14" s="1" t="s">
        <v>578</v>
      </c>
      <c r="D14" s="1" t="s">
        <v>467</v>
      </c>
      <c r="E14" s="1" t="s">
        <v>414</v>
      </c>
      <c r="F14" s="1" t="s">
        <v>356</v>
      </c>
      <c r="G14" s="1" t="s">
        <v>355</v>
      </c>
      <c r="H14" s="1" t="s">
        <v>366</v>
      </c>
      <c r="I14" s="1" t="s">
        <v>180</v>
      </c>
      <c r="J14" s="1" t="s">
        <v>365</v>
      </c>
      <c r="K14" s="1" t="s">
        <v>364</v>
      </c>
      <c r="M14" s="1" t="s">
        <v>165</v>
      </c>
      <c r="R14" s="1" t="s">
        <v>159</v>
      </c>
      <c r="T14" s="1" t="s">
        <v>159</v>
      </c>
      <c r="W14" s="1" t="s">
        <v>156</v>
      </c>
      <c r="Y14" s="1" t="s">
        <v>429</v>
      </c>
      <c r="Z14" s="1" t="s">
        <v>232</v>
      </c>
      <c r="AF14" s="1" t="s">
        <v>159</v>
      </c>
      <c r="AI14" s="1" t="s">
        <v>349</v>
      </c>
      <c r="AU14" s="1" t="s">
        <v>180</v>
      </c>
      <c r="AV14" s="1" t="s">
        <v>180</v>
      </c>
      <c r="AW14" s="1" t="s">
        <v>156</v>
      </c>
      <c r="AX14" s="1" t="s">
        <v>347</v>
      </c>
      <c r="AY14" s="1" t="s">
        <v>346</v>
      </c>
      <c r="AZ14" s="1" t="s">
        <v>231</v>
      </c>
      <c r="BA14" s="1" t="s">
        <v>361</v>
      </c>
      <c r="BB14" s="1">
        <v>300</v>
      </c>
      <c r="BC14" s="1">
        <v>250</v>
      </c>
      <c r="BD14" s="1">
        <v>0</v>
      </c>
      <c r="BE14" s="1">
        <v>1</v>
      </c>
      <c r="BF14" s="1">
        <v>0</v>
      </c>
      <c r="BG14" s="1">
        <v>0</v>
      </c>
      <c r="BH14" s="1">
        <v>0</v>
      </c>
      <c r="BI14" s="1">
        <v>0</v>
      </c>
      <c r="BJ14" s="1">
        <v>1</v>
      </c>
      <c r="BK14" s="1" t="s">
        <v>200</v>
      </c>
      <c r="BL14" s="1">
        <v>1968</v>
      </c>
      <c r="BM14" s="1" t="s">
        <v>159</v>
      </c>
      <c r="BO14" s="1">
        <v>3000</v>
      </c>
      <c r="BP14" s="1" t="s">
        <v>203</v>
      </c>
      <c r="BQ14" s="1" t="s">
        <v>343</v>
      </c>
      <c r="BR14" s="1" t="s">
        <v>408</v>
      </c>
      <c r="BS14" s="1" t="s">
        <v>206</v>
      </c>
      <c r="BT14" s="1" t="s">
        <v>212</v>
      </c>
    </row>
    <row r="15" spans="1:72" ht="60" x14ac:dyDescent="0.25">
      <c r="A15" s="1">
        <v>1469</v>
      </c>
      <c r="B15" s="1" t="s">
        <v>416</v>
      </c>
      <c r="C15" s="1" t="s">
        <v>461</v>
      </c>
      <c r="D15" s="1" t="s">
        <v>415</v>
      </c>
      <c r="E15" s="1" t="s">
        <v>357</v>
      </c>
      <c r="F15" s="1" t="s">
        <v>254</v>
      </c>
      <c r="G15" s="1" t="s">
        <v>355</v>
      </c>
      <c r="H15" s="1" t="s">
        <v>239</v>
      </c>
      <c r="I15" s="1" t="s">
        <v>180</v>
      </c>
      <c r="J15" s="1" t="s">
        <v>388</v>
      </c>
      <c r="K15" s="1" t="s">
        <v>352</v>
      </c>
      <c r="N15" s="1" t="s">
        <v>363</v>
      </c>
      <c r="R15" s="1" t="s">
        <v>159</v>
      </c>
      <c r="T15" s="1" t="s">
        <v>159</v>
      </c>
      <c r="W15" s="1" t="s">
        <v>159</v>
      </c>
      <c r="Z15" s="1" t="s">
        <v>385</v>
      </c>
      <c r="AA15" s="1" t="s">
        <v>233</v>
      </c>
      <c r="AB15" s="1" t="s">
        <v>362</v>
      </c>
      <c r="AC15" s="1" t="s">
        <v>362</v>
      </c>
      <c r="AD15" s="1" t="s">
        <v>362</v>
      </c>
      <c r="AE15" s="1" t="s">
        <v>362</v>
      </c>
      <c r="AF15" s="1" t="s">
        <v>159</v>
      </c>
      <c r="AI15" s="1" t="s">
        <v>349</v>
      </c>
      <c r="AU15" s="1" t="s">
        <v>180</v>
      </c>
      <c r="AV15" s="1" t="s">
        <v>180</v>
      </c>
      <c r="AW15" s="1" t="s">
        <v>156</v>
      </c>
      <c r="AX15" s="1" t="s">
        <v>347</v>
      </c>
      <c r="AY15" s="1" t="s">
        <v>346</v>
      </c>
      <c r="AZ15" s="1" t="s">
        <v>231</v>
      </c>
      <c r="BA15" s="1" t="s">
        <v>344</v>
      </c>
      <c r="BB15" s="1">
        <v>180</v>
      </c>
      <c r="BC15" s="1">
        <v>170</v>
      </c>
      <c r="BD15" s="1">
        <v>1</v>
      </c>
      <c r="BE15" s="1">
        <v>0</v>
      </c>
      <c r="BF15" s="1">
        <v>0</v>
      </c>
      <c r="BG15" s="1">
        <v>1</v>
      </c>
      <c r="BH15" s="1">
        <v>0</v>
      </c>
      <c r="BI15" s="1">
        <v>0</v>
      </c>
      <c r="BJ15" s="1">
        <v>0</v>
      </c>
      <c r="BK15" s="1" t="s">
        <v>200</v>
      </c>
      <c r="BL15" s="1">
        <v>1995</v>
      </c>
      <c r="BM15" s="1" t="s">
        <v>159</v>
      </c>
      <c r="BO15" s="1">
        <v>3555</v>
      </c>
      <c r="BP15" s="1" t="s">
        <v>401</v>
      </c>
      <c r="BQ15" s="1" t="s">
        <v>391</v>
      </c>
      <c r="BR15" s="1" t="s">
        <v>205</v>
      </c>
      <c r="BS15" s="1" t="s">
        <v>206</v>
      </c>
      <c r="BT15" s="1" t="s">
        <v>212</v>
      </c>
    </row>
    <row r="16" spans="1:72" ht="30" hidden="1" x14ac:dyDescent="0.25">
      <c r="A16" s="1">
        <v>1469</v>
      </c>
      <c r="B16" s="1" t="s">
        <v>375</v>
      </c>
      <c r="C16" s="1" t="s">
        <v>577</v>
      </c>
      <c r="D16" s="1" t="s">
        <v>382</v>
      </c>
      <c r="E16" s="1" t="s">
        <v>357</v>
      </c>
      <c r="F16" s="1" t="s">
        <v>254</v>
      </c>
      <c r="BD16" s="1" t="s">
        <v>150</v>
      </c>
      <c r="BE16" s="1" t="s">
        <v>150</v>
      </c>
      <c r="BF16" s="1" t="s">
        <v>150</v>
      </c>
      <c r="BG16" s="1" t="s">
        <v>150</v>
      </c>
      <c r="BH16" s="1" t="s">
        <v>150</v>
      </c>
      <c r="BI16" s="1" t="s">
        <v>150</v>
      </c>
      <c r="BJ16" s="1" t="s">
        <v>150</v>
      </c>
    </row>
    <row r="17" spans="1:72" ht="45" x14ac:dyDescent="0.25">
      <c r="A17" s="1">
        <v>1469</v>
      </c>
      <c r="B17" s="1" t="s">
        <v>380</v>
      </c>
      <c r="C17" s="1" t="s">
        <v>398</v>
      </c>
      <c r="D17" s="1" t="s">
        <v>379</v>
      </c>
      <c r="E17" s="1" t="s">
        <v>357</v>
      </c>
      <c r="F17" s="1" t="s">
        <v>254</v>
      </c>
      <c r="G17" s="1" t="s">
        <v>355</v>
      </c>
      <c r="H17" s="1" t="s">
        <v>239</v>
      </c>
      <c r="I17" s="1" t="s">
        <v>180</v>
      </c>
      <c r="J17" s="1" t="s">
        <v>353</v>
      </c>
      <c r="K17" s="1" t="s">
        <v>364</v>
      </c>
      <c r="L17" s="1" t="s">
        <v>236</v>
      </c>
      <c r="M17" s="1" t="s">
        <v>236</v>
      </c>
      <c r="N17" s="1" t="s">
        <v>236</v>
      </c>
      <c r="O17" s="1" t="s">
        <v>236</v>
      </c>
      <c r="P17" s="1" t="s">
        <v>236</v>
      </c>
      <c r="Q17" s="1" t="s">
        <v>236</v>
      </c>
      <c r="R17" s="1" t="s">
        <v>156</v>
      </c>
      <c r="S17" s="1" t="s">
        <v>406</v>
      </c>
      <c r="T17" s="1" t="s">
        <v>159</v>
      </c>
      <c r="W17" s="1" t="s">
        <v>159</v>
      </c>
      <c r="Z17" s="1" t="s">
        <v>232</v>
      </c>
      <c r="AA17" s="1" t="s">
        <v>362</v>
      </c>
      <c r="AB17" s="1" t="s">
        <v>362</v>
      </c>
      <c r="AC17" s="1" t="s">
        <v>362</v>
      </c>
      <c r="AD17" s="1" t="s">
        <v>362</v>
      </c>
      <c r="AE17" s="1" t="s">
        <v>362</v>
      </c>
      <c r="AF17" s="1" t="s">
        <v>159</v>
      </c>
      <c r="AI17" s="1" t="s">
        <v>349</v>
      </c>
      <c r="AU17" s="1" t="s">
        <v>180</v>
      </c>
      <c r="AV17" s="1" t="s">
        <v>180</v>
      </c>
      <c r="AW17" s="1" t="s">
        <v>159</v>
      </c>
      <c r="BA17" s="1" t="s">
        <v>344</v>
      </c>
      <c r="BB17" s="1">
        <v>100</v>
      </c>
      <c r="BC17" s="1">
        <v>100</v>
      </c>
      <c r="BD17" s="1">
        <v>0</v>
      </c>
      <c r="BE17" s="1">
        <v>0</v>
      </c>
      <c r="BF17" s="1">
        <v>1</v>
      </c>
      <c r="BG17" s="1">
        <v>0</v>
      </c>
      <c r="BH17" s="1">
        <v>0</v>
      </c>
      <c r="BI17" s="1">
        <v>0</v>
      </c>
      <c r="BJ17" s="1">
        <v>1</v>
      </c>
      <c r="BK17" s="1" t="s">
        <v>200</v>
      </c>
      <c r="BL17" s="1">
        <v>1995</v>
      </c>
      <c r="BM17" s="1" t="s">
        <v>159</v>
      </c>
      <c r="BO17" s="1">
        <v>3525</v>
      </c>
      <c r="BP17" s="1" t="s">
        <v>370</v>
      </c>
      <c r="BQ17" s="1" t="s">
        <v>343</v>
      </c>
      <c r="BR17" s="1" t="s">
        <v>391</v>
      </c>
      <c r="BS17" s="1" t="s">
        <v>206</v>
      </c>
      <c r="BT17" s="1" t="s">
        <v>212</v>
      </c>
    </row>
    <row r="18" spans="1:72" ht="60" hidden="1" x14ac:dyDescent="0.25">
      <c r="A18" s="1">
        <v>1469</v>
      </c>
      <c r="B18" s="1" t="s">
        <v>416</v>
      </c>
      <c r="C18" s="1" t="s">
        <v>241</v>
      </c>
      <c r="D18" s="1" t="s">
        <v>415</v>
      </c>
      <c r="E18" s="1" t="s">
        <v>357</v>
      </c>
      <c r="F18" s="1" t="s">
        <v>254</v>
      </c>
      <c r="G18" s="1" t="s">
        <v>240</v>
      </c>
      <c r="H18" s="1" t="s">
        <v>576</v>
      </c>
      <c r="I18" s="1" t="s">
        <v>176</v>
      </c>
      <c r="J18" s="1" t="s">
        <v>365</v>
      </c>
      <c r="K18" s="1" t="s">
        <v>364</v>
      </c>
      <c r="L18" s="1" t="s">
        <v>236</v>
      </c>
      <c r="M18" s="1" t="s">
        <v>236</v>
      </c>
      <c r="N18" s="1" t="s">
        <v>236</v>
      </c>
      <c r="O18" s="1" t="s">
        <v>236</v>
      </c>
      <c r="P18" s="1" t="s">
        <v>236</v>
      </c>
      <c r="Q18" s="1" t="s">
        <v>236</v>
      </c>
      <c r="R18" s="1" t="s">
        <v>156</v>
      </c>
      <c r="S18" s="1" t="s">
        <v>406</v>
      </c>
      <c r="T18" s="1" t="s">
        <v>159</v>
      </c>
      <c r="W18" s="1" t="s">
        <v>159</v>
      </c>
      <c r="Z18" s="1" t="s">
        <v>385</v>
      </c>
      <c r="AA18" s="1" t="s">
        <v>362</v>
      </c>
      <c r="AB18" s="1" t="s">
        <v>362</v>
      </c>
      <c r="AC18" s="1" t="s">
        <v>253</v>
      </c>
      <c r="AD18" s="1" t="s">
        <v>362</v>
      </c>
      <c r="AE18" s="1" t="s">
        <v>362</v>
      </c>
      <c r="AF18" s="1" t="s">
        <v>159</v>
      </c>
      <c r="AI18" s="1" t="s">
        <v>349</v>
      </c>
      <c r="AU18" s="1" t="s">
        <v>176</v>
      </c>
      <c r="AV18" s="1" t="s">
        <v>176</v>
      </c>
      <c r="AW18" s="1" t="s">
        <v>156</v>
      </c>
      <c r="AX18" s="1" t="s">
        <v>347</v>
      </c>
      <c r="AY18" s="1" t="s">
        <v>346</v>
      </c>
      <c r="AZ18" s="1" t="s">
        <v>231</v>
      </c>
      <c r="BA18" s="1" t="s">
        <v>344</v>
      </c>
      <c r="BB18" s="1">
        <v>150</v>
      </c>
      <c r="BC18" s="1">
        <v>200</v>
      </c>
      <c r="BD18" s="1">
        <v>0</v>
      </c>
      <c r="BE18" s="1">
        <v>1</v>
      </c>
      <c r="BF18" s="1">
        <v>0</v>
      </c>
      <c r="BG18" s="1">
        <v>0</v>
      </c>
      <c r="BH18" s="1">
        <v>0</v>
      </c>
      <c r="BI18" s="1">
        <v>1</v>
      </c>
      <c r="BJ18" s="1">
        <v>0</v>
      </c>
      <c r="BK18" s="1" t="s">
        <v>409</v>
      </c>
      <c r="BL18" s="1">
        <v>1991</v>
      </c>
      <c r="BM18" s="1" t="s">
        <v>159</v>
      </c>
      <c r="BO18" s="1">
        <v>7200</v>
      </c>
      <c r="BP18" s="1" t="s">
        <v>432</v>
      </c>
      <c r="BQ18" s="1" t="s">
        <v>343</v>
      </c>
      <c r="BR18" s="1" t="s">
        <v>342</v>
      </c>
      <c r="BS18" s="1" t="s">
        <v>213</v>
      </c>
      <c r="BT18" s="1" t="s">
        <v>212</v>
      </c>
    </row>
    <row r="19" spans="1:72" ht="45" x14ac:dyDescent="0.25">
      <c r="A19" s="1">
        <v>1469</v>
      </c>
      <c r="B19" s="1" t="s">
        <v>380</v>
      </c>
      <c r="C19" s="1" t="s">
        <v>398</v>
      </c>
      <c r="D19" s="1" t="s">
        <v>379</v>
      </c>
      <c r="E19" s="1" t="s">
        <v>357</v>
      </c>
      <c r="F19" s="1" t="s">
        <v>356</v>
      </c>
      <c r="G19" s="1" t="s">
        <v>355</v>
      </c>
      <c r="H19" s="1" t="s">
        <v>366</v>
      </c>
      <c r="I19" s="1" t="s">
        <v>180</v>
      </c>
      <c r="J19" s="1" t="s">
        <v>353</v>
      </c>
      <c r="K19" s="1" t="s">
        <v>364</v>
      </c>
      <c r="L19" s="1" t="s">
        <v>236</v>
      </c>
      <c r="M19" s="1" t="s">
        <v>236</v>
      </c>
      <c r="N19" s="1" t="s">
        <v>165</v>
      </c>
      <c r="O19" s="1" t="s">
        <v>236</v>
      </c>
      <c r="P19" s="1" t="s">
        <v>236</v>
      </c>
      <c r="Q19" s="1" t="s">
        <v>236</v>
      </c>
      <c r="R19" s="1" t="s">
        <v>159</v>
      </c>
      <c r="T19" s="1" t="s">
        <v>159</v>
      </c>
      <c r="W19" s="1" t="s">
        <v>159</v>
      </c>
      <c r="Z19" s="1" t="s">
        <v>233</v>
      </c>
      <c r="AA19" s="1" t="s">
        <v>253</v>
      </c>
      <c r="AB19" s="1" t="s">
        <v>362</v>
      </c>
      <c r="AC19" s="1" t="s">
        <v>362</v>
      </c>
      <c r="AD19" s="1" t="s">
        <v>362</v>
      </c>
      <c r="AE19" s="1" t="s">
        <v>362</v>
      </c>
      <c r="AF19" s="1" t="s">
        <v>159</v>
      </c>
      <c r="AI19" s="1" t="s">
        <v>349</v>
      </c>
      <c r="AU19" s="1" t="s">
        <v>180</v>
      </c>
      <c r="AV19" s="1" t="s">
        <v>180</v>
      </c>
      <c r="AW19" s="1" t="s">
        <v>156</v>
      </c>
      <c r="AX19" s="1" t="s">
        <v>440</v>
      </c>
      <c r="AY19" s="1" t="s">
        <v>346</v>
      </c>
      <c r="AZ19" s="1" t="s">
        <v>384</v>
      </c>
      <c r="BA19" s="1" t="s">
        <v>344</v>
      </c>
      <c r="BB19" s="1">
        <v>120</v>
      </c>
      <c r="BC19" s="1">
        <v>180</v>
      </c>
      <c r="BD19" s="1">
        <v>1</v>
      </c>
      <c r="BE19" s="1">
        <v>1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 t="s">
        <v>200</v>
      </c>
      <c r="BL19" s="1">
        <v>1969</v>
      </c>
      <c r="BM19" s="1" t="s">
        <v>159</v>
      </c>
      <c r="BO19" s="1">
        <v>3400</v>
      </c>
      <c r="BP19" s="1" t="s">
        <v>203</v>
      </c>
      <c r="BQ19" s="1" t="s">
        <v>400</v>
      </c>
      <c r="BR19" s="1" t="s">
        <v>400</v>
      </c>
      <c r="BS19" s="1" t="s">
        <v>243</v>
      </c>
      <c r="BT19" s="1" t="s">
        <v>207</v>
      </c>
    </row>
    <row r="20" spans="1:72" ht="45" hidden="1" x14ac:dyDescent="0.25">
      <c r="A20" s="1">
        <v>1469</v>
      </c>
      <c r="B20" s="1" t="s">
        <v>416</v>
      </c>
      <c r="C20" s="1" t="s">
        <v>241</v>
      </c>
      <c r="D20" s="1" t="s">
        <v>415</v>
      </c>
      <c r="E20" s="1" t="s">
        <v>357</v>
      </c>
      <c r="F20" s="1" t="s">
        <v>254</v>
      </c>
      <c r="G20" s="1" t="s">
        <v>355</v>
      </c>
      <c r="H20" s="1" t="s">
        <v>378</v>
      </c>
      <c r="I20" s="1" t="s">
        <v>180</v>
      </c>
      <c r="J20" s="1" t="s">
        <v>353</v>
      </c>
      <c r="K20" s="1" t="s">
        <v>352</v>
      </c>
      <c r="L20" s="1" t="s">
        <v>236</v>
      </c>
      <c r="M20" s="1" t="s">
        <v>236</v>
      </c>
      <c r="N20" s="1" t="s">
        <v>363</v>
      </c>
      <c r="O20" s="1" t="s">
        <v>236</v>
      </c>
      <c r="P20" s="1" t="s">
        <v>236</v>
      </c>
      <c r="Q20" s="1" t="s">
        <v>236</v>
      </c>
      <c r="R20" s="1" t="s">
        <v>159</v>
      </c>
      <c r="T20" s="1" t="s">
        <v>159</v>
      </c>
      <c r="W20" s="1" t="s">
        <v>156</v>
      </c>
      <c r="BD20" s="1" t="s">
        <v>150</v>
      </c>
      <c r="BE20" s="1" t="s">
        <v>150</v>
      </c>
      <c r="BF20" s="1" t="s">
        <v>150</v>
      </c>
      <c r="BG20" s="1" t="s">
        <v>150</v>
      </c>
      <c r="BH20" s="1" t="s">
        <v>150</v>
      </c>
      <c r="BI20" s="1" t="s">
        <v>150</v>
      </c>
      <c r="BJ20" s="1" t="s">
        <v>150</v>
      </c>
    </row>
    <row r="21" spans="1:72" ht="45" hidden="1" x14ac:dyDescent="0.25">
      <c r="A21" s="1">
        <v>1469</v>
      </c>
      <c r="B21" s="1" t="s">
        <v>416</v>
      </c>
      <c r="C21" s="1" t="s">
        <v>461</v>
      </c>
      <c r="D21" s="1" t="s">
        <v>415</v>
      </c>
      <c r="E21" s="1" t="s">
        <v>357</v>
      </c>
      <c r="F21" s="1" t="s">
        <v>254</v>
      </c>
      <c r="G21" s="1" t="s">
        <v>240</v>
      </c>
      <c r="H21" s="1" t="s">
        <v>366</v>
      </c>
      <c r="I21" s="1" t="s">
        <v>180</v>
      </c>
      <c r="J21" s="1" t="s">
        <v>365</v>
      </c>
      <c r="K21" s="1" t="s">
        <v>364</v>
      </c>
      <c r="L21" s="1" t="s">
        <v>165</v>
      </c>
      <c r="M21" s="1" t="s">
        <v>165</v>
      </c>
      <c r="N21" s="1" t="s">
        <v>236</v>
      </c>
      <c r="O21" s="1" t="s">
        <v>236</v>
      </c>
      <c r="P21" s="1" t="s">
        <v>236</v>
      </c>
      <c r="Q21" s="1" t="s">
        <v>236</v>
      </c>
      <c r="R21" s="1" t="s">
        <v>159</v>
      </c>
      <c r="T21" s="1" t="s">
        <v>159</v>
      </c>
      <c r="W21" s="1" t="s">
        <v>159</v>
      </c>
      <c r="Z21" s="1" t="s">
        <v>233</v>
      </c>
      <c r="AA21" s="1" t="s">
        <v>362</v>
      </c>
      <c r="AB21" s="1" t="s">
        <v>362</v>
      </c>
      <c r="AC21" s="1" t="s">
        <v>362</v>
      </c>
      <c r="AD21" s="1" t="s">
        <v>362</v>
      </c>
      <c r="AE21" s="1" t="s">
        <v>362</v>
      </c>
      <c r="AF21" s="1" t="s">
        <v>159</v>
      </c>
      <c r="AI21" s="1" t="s">
        <v>349</v>
      </c>
      <c r="AU21" s="1" t="s">
        <v>180</v>
      </c>
      <c r="AV21" s="1" t="s">
        <v>180</v>
      </c>
      <c r="AW21" s="1" t="s">
        <v>159</v>
      </c>
      <c r="BA21" s="1" t="s">
        <v>344</v>
      </c>
      <c r="BB21" s="1">
        <v>200</v>
      </c>
      <c r="BC21" s="1">
        <v>150</v>
      </c>
      <c r="BD21" s="1">
        <v>1</v>
      </c>
      <c r="BE21" s="1">
        <v>0</v>
      </c>
      <c r="BF21" s="1">
        <v>0</v>
      </c>
      <c r="BG21" s="1">
        <v>0</v>
      </c>
      <c r="BH21" s="1">
        <v>1</v>
      </c>
      <c r="BI21" s="1">
        <v>0</v>
      </c>
      <c r="BJ21" s="1">
        <v>0</v>
      </c>
      <c r="BK21" s="1" t="s">
        <v>200</v>
      </c>
      <c r="BL21" s="1">
        <v>1996</v>
      </c>
      <c r="BM21" s="1" t="s">
        <v>159</v>
      </c>
      <c r="BO21" s="1">
        <v>3245</v>
      </c>
      <c r="BP21" s="1" t="s">
        <v>370</v>
      </c>
      <c r="BQ21" s="1" t="s">
        <v>343</v>
      </c>
      <c r="BR21" s="1" t="s">
        <v>391</v>
      </c>
      <c r="BS21" s="1" t="s">
        <v>206</v>
      </c>
      <c r="BT21" s="1" t="s">
        <v>212</v>
      </c>
    </row>
    <row r="22" spans="1:72" ht="45" x14ac:dyDescent="0.25">
      <c r="A22" s="1">
        <v>1469</v>
      </c>
      <c r="B22" s="1" t="s">
        <v>380</v>
      </c>
      <c r="C22" s="1" t="s">
        <v>395</v>
      </c>
      <c r="D22" s="1" t="s">
        <v>379</v>
      </c>
      <c r="E22" s="1" t="s">
        <v>372</v>
      </c>
      <c r="F22" s="1" t="s">
        <v>254</v>
      </c>
      <c r="G22" s="1" t="s">
        <v>355</v>
      </c>
      <c r="H22" s="1" t="s">
        <v>354</v>
      </c>
      <c r="I22" s="1" t="s">
        <v>180</v>
      </c>
      <c r="J22" s="1" t="s">
        <v>388</v>
      </c>
      <c r="K22" s="1" t="s">
        <v>421</v>
      </c>
      <c r="L22" s="1" t="s">
        <v>236</v>
      </c>
      <c r="M22" s="1" t="s">
        <v>236</v>
      </c>
      <c r="N22" s="1" t="s">
        <v>236</v>
      </c>
      <c r="O22" s="1" t="s">
        <v>236</v>
      </c>
      <c r="P22" s="1" t="s">
        <v>236</v>
      </c>
      <c r="Q22" s="1" t="s">
        <v>236</v>
      </c>
      <c r="R22" s="1" t="s">
        <v>159</v>
      </c>
      <c r="T22" s="1" t="s">
        <v>159</v>
      </c>
      <c r="W22" s="1" t="s">
        <v>156</v>
      </c>
      <c r="X22" s="1" t="s">
        <v>525</v>
      </c>
      <c r="Y22" s="1" t="s">
        <v>357</v>
      </c>
      <c r="Z22" s="1" t="s">
        <v>385</v>
      </c>
      <c r="AA22" s="1" t="s">
        <v>233</v>
      </c>
      <c r="AB22" s="1" t="s">
        <v>253</v>
      </c>
      <c r="AC22" s="1" t="s">
        <v>362</v>
      </c>
      <c r="AD22" s="1" t="s">
        <v>362</v>
      </c>
      <c r="AE22" s="1" t="s">
        <v>362</v>
      </c>
      <c r="AF22" s="1" t="s">
        <v>159</v>
      </c>
      <c r="AI22" s="1" t="s">
        <v>349</v>
      </c>
      <c r="AU22" s="1" t="s">
        <v>180</v>
      </c>
      <c r="AV22" s="1" t="s">
        <v>180</v>
      </c>
      <c r="AW22" s="1" t="s">
        <v>156</v>
      </c>
      <c r="AX22" s="1" t="s">
        <v>347</v>
      </c>
      <c r="AY22" s="1" t="s">
        <v>402</v>
      </c>
      <c r="AZ22" s="1" t="s">
        <v>437</v>
      </c>
      <c r="BA22" s="1" t="s">
        <v>344</v>
      </c>
      <c r="BB22" s="1">
        <v>160</v>
      </c>
      <c r="BC22" s="1">
        <v>200</v>
      </c>
      <c r="BD22" s="1">
        <v>1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1</v>
      </c>
      <c r="BK22" s="1" t="s">
        <v>200</v>
      </c>
      <c r="BL22" s="1">
        <v>1992</v>
      </c>
      <c r="BM22" s="1" t="s">
        <v>159</v>
      </c>
      <c r="BO22" s="1">
        <v>2314</v>
      </c>
      <c r="BP22" s="1" t="s">
        <v>553</v>
      </c>
      <c r="BQ22" s="1" t="s">
        <v>205</v>
      </c>
      <c r="BR22" s="1" t="s">
        <v>205</v>
      </c>
      <c r="BS22" s="1" t="s">
        <v>206</v>
      </c>
      <c r="BT22" s="1" t="s">
        <v>481</v>
      </c>
    </row>
    <row r="23" spans="1:72" ht="45" hidden="1" x14ac:dyDescent="0.25">
      <c r="A23" s="1">
        <v>1469</v>
      </c>
      <c r="B23" s="1" t="s">
        <v>360</v>
      </c>
      <c r="C23" s="1" t="s">
        <v>559</v>
      </c>
      <c r="D23" s="1" t="s">
        <v>358</v>
      </c>
      <c r="E23" s="1" t="s">
        <v>357</v>
      </c>
      <c r="F23" s="1" t="s">
        <v>356</v>
      </c>
      <c r="G23" s="1" t="s">
        <v>240</v>
      </c>
      <c r="H23" s="1" t="s">
        <v>239</v>
      </c>
      <c r="I23" s="1" t="s">
        <v>180</v>
      </c>
      <c r="J23" s="1" t="s">
        <v>353</v>
      </c>
      <c r="K23" s="1" t="s">
        <v>352</v>
      </c>
      <c r="L23" s="1" t="s">
        <v>165</v>
      </c>
      <c r="M23" s="1" t="s">
        <v>236</v>
      </c>
      <c r="N23" s="1" t="s">
        <v>236</v>
      </c>
      <c r="O23" s="1" t="s">
        <v>236</v>
      </c>
      <c r="P23" s="1" t="s">
        <v>236</v>
      </c>
      <c r="Q23" s="1" t="s">
        <v>165</v>
      </c>
      <c r="R23" s="1" t="s">
        <v>159</v>
      </c>
      <c r="T23" s="1" t="s">
        <v>159</v>
      </c>
      <c r="W23" s="1" t="s">
        <v>156</v>
      </c>
      <c r="X23" s="1" t="s">
        <v>575</v>
      </c>
      <c r="Y23" s="1" t="s">
        <v>357</v>
      </c>
      <c r="Z23" s="1" t="s">
        <v>385</v>
      </c>
      <c r="AA23" s="1" t="s">
        <v>362</v>
      </c>
      <c r="AB23" s="1" t="s">
        <v>233</v>
      </c>
      <c r="AC23" s="1" t="s">
        <v>362</v>
      </c>
      <c r="AD23" s="1" t="s">
        <v>362</v>
      </c>
      <c r="AE23" s="1" t="s">
        <v>362</v>
      </c>
      <c r="AF23" s="1" t="s">
        <v>156</v>
      </c>
      <c r="AG23" s="1" t="s">
        <v>574</v>
      </c>
      <c r="AH23" s="1" t="s">
        <v>350</v>
      </c>
      <c r="AI23" s="1" t="s">
        <v>349</v>
      </c>
      <c r="AU23" s="1" t="s">
        <v>180</v>
      </c>
      <c r="AV23" s="1" t="s">
        <v>348</v>
      </c>
      <c r="AW23" s="1" t="s">
        <v>156</v>
      </c>
      <c r="AX23" s="1" t="s">
        <v>347</v>
      </c>
      <c r="AY23" s="1" t="s">
        <v>402</v>
      </c>
      <c r="AZ23" s="1" t="s">
        <v>231</v>
      </c>
      <c r="BA23" s="1" t="s">
        <v>361</v>
      </c>
      <c r="BB23" s="1">
        <v>150</v>
      </c>
      <c r="BC23" s="1">
        <v>180</v>
      </c>
      <c r="BD23" s="1">
        <v>0</v>
      </c>
      <c r="BE23" s="1">
        <v>0</v>
      </c>
      <c r="BF23" s="1">
        <v>0</v>
      </c>
      <c r="BG23" s="1">
        <v>0</v>
      </c>
      <c r="BH23" s="1">
        <v>1</v>
      </c>
      <c r="BI23" s="1">
        <v>0</v>
      </c>
      <c r="BJ23" s="1">
        <v>1</v>
      </c>
      <c r="BK23" s="1" t="s">
        <v>409</v>
      </c>
      <c r="BL23" s="1">
        <v>1984</v>
      </c>
      <c r="BM23" s="1" t="s">
        <v>159</v>
      </c>
      <c r="BO23" s="1">
        <v>5233</v>
      </c>
      <c r="BP23" s="1" t="s">
        <v>203</v>
      </c>
      <c r="BQ23" s="1" t="s">
        <v>343</v>
      </c>
      <c r="BR23" s="1" t="s">
        <v>343</v>
      </c>
      <c r="BS23" s="1" t="s">
        <v>206</v>
      </c>
      <c r="BT23" s="1" t="s">
        <v>212</v>
      </c>
    </row>
    <row r="24" spans="1:72" ht="60" x14ac:dyDescent="0.25">
      <c r="A24" s="1">
        <v>1469</v>
      </c>
      <c r="B24" s="1" t="s">
        <v>375</v>
      </c>
      <c r="C24" s="1" t="s">
        <v>374</v>
      </c>
      <c r="D24" s="1" t="s">
        <v>379</v>
      </c>
      <c r="E24" s="1" t="s">
        <v>381</v>
      </c>
      <c r="F24" s="1" t="s">
        <v>254</v>
      </c>
      <c r="G24" s="1" t="s">
        <v>355</v>
      </c>
      <c r="H24" s="1" t="s">
        <v>239</v>
      </c>
      <c r="I24" s="1" t="s">
        <v>180</v>
      </c>
      <c r="J24" s="1" t="s">
        <v>365</v>
      </c>
      <c r="K24" s="1" t="s">
        <v>364</v>
      </c>
      <c r="L24" s="1" t="s">
        <v>236</v>
      </c>
      <c r="M24" s="1" t="s">
        <v>236</v>
      </c>
      <c r="N24" s="1" t="s">
        <v>236</v>
      </c>
      <c r="O24" s="1" t="s">
        <v>363</v>
      </c>
      <c r="P24" s="1" t="s">
        <v>363</v>
      </c>
      <c r="Q24" s="1" t="s">
        <v>236</v>
      </c>
      <c r="R24" s="1" t="s">
        <v>156</v>
      </c>
      <c r="S24" s="1" t="s">
        <v>406</v>
      </c>
      <c r="T24" s="1" t="s">
        <v>156</v>
      </c>
      <c r="U24" s="1" t="s">
        <v>573</v>
      </c>
      <c r="V24" s="1" t="s">
        <v>502</v>
      </c>
      <c r="W24" s="1" t="s">
        <v>159</v>
      </c>
      <c r="Z24" s="1" t="s">
        <v>253</v>
      </c>
      <c r="AA24" s="1" t="s">
        <v>253</v>
      </c>
      <c r="AB24" s="1" t="s">
        <v>362</v>
      </c>
      <c r="AC24" s="1" t="s">
        <v>362</v>
      </c>
      <c r="AD24" s="1" t="s">
        <v>362</v>
      </c>
      <c r="AE24" s="1" t="s">
        <v>362</v>
      </c>
      <c r="AF24" s="1" t="s">
        <v>159</v>
      </c>
      <c r="AI24" s="1" t="s">
        <v>349</v>
      </c>
      <c r="AU24" s="1" t="s">
        <v>180</v>
      </c>
      <c r="AV24" s="1" t="s">
        <v>180</v>
      </c>
      <c r="AW24" s="1" t="s">
        <v>156</v>
      </c>
      <c r="AX24" s="1" t="s">
        <v>417</v>
      </c>
      <c r="AY24" s="1" t="s">
        <v>402</v>
      </c>
      <c r="AZ24" s="1" t="s">
        <v>437</v>
      </c>
      <c r="BA24" s="1" t="s">
        <v>344</v>
      </c>
      <c r="BB24" s="1">
        <v>125</v>
      </c>
      <c r="BC24" s="1">
        <v>125</v>
      </c>
      <c r="BD24" s="1">
        <v>1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1</v>
      </c>
      <c r="BK24" s="1" t="s">
        <v>409</v>
      </c>
      <c r="BL24" s="1">
        <v>1994</v>
      </c>
      <c r="BM24" s="1" t="s">
        <v>159</v>
      </c>
      <c r="BO24" s="1">
        <v>5350</v>
      </c>
      <c r="BP24" s="1" t="s">
        <v>370</v>
      </c>
      <c r="BQ24" s="1" t="s">
        <v>343</v>
      </c>
      <c r="BR24" s="1" t="s">
        <v>408</v>
      </c>
      <c r="BS24" s="1" t="s">
        <v>206</v>
      </c>
      <c r="BT24" s="1" t="s">
        <v>212</v>
      </c>
    </row>
    <row r="25" spans="1:72" ht="45" hidden="1" x14ac:dyDescent="0.25">
      <c r="A25" s="1">
        <v>1469</v>
      </c>
      <c r="B25" s="1" t="s">
        <v>416</v>
      </c>
      <c r="C25" s="1" t="s">
        <v>457</v>
      </c>
      <c r="D25" s="1" t="s">
        <v>455</v>
      </c>
      <c r="E25" s="1" t="s">
        <v>357</v>
      </c>
      <c r="F25" s="1" t="s">
        <v>367</v>
      </c>
      <c r="BD25" s="1" t="s">
        <v>150</v>
      </c>
      <c r="BE25" s="1" t="s">
        <v>150</v>
      </c>
      <c r="BF25" s="1" t="s">
        <v>150</v>
      </c>
      <c r="BG25" s="1" t="s">
        <v>150</v>
      </c>
      <c r="BH25" s="1" t="s">
        <v>150</v>
      </c>
      <c r="BI25" s="1" t="s">
        <v>150</v>
      </c>
      <c r="BJ25" s="1" t="s">
        <v>150</v>
      </c>
    </row>
    <row r="26" spans="1:72" ht="45" hidden="1" x14ac:dyDescent="0.25">
      <c r="A26" s="1">
        <v>1469</v>
      </c>
      <c r="B26" s="1" t="s">
        <v>360</v>
      </c>
      <c r="C26" s="1" t="s">
        <v>477</v>
      </c>
      <c r="D26" s="1" t="s">
        <v>438</v>
      </c>
      <c r="E26" s="1" t="s">
        <v>357</v>
      </c>
      <c r="F26" s="1" t="s">
        <v>254</v>
      </c>
      <c r="G26" s="1" t="s">
        <v>355</v>
      </c>
      <c r="H26" s="1" t="s">
        <v>354</v>
      </c>
      <c r="I26" s="1" t="s">
        <v>180</v>
      </c>
      <c r="J26" s="1" t="s">
        <v>353</v>
      </c>
      <c r="K26" s="1" t="s">
        <v>364</v>
      </c>
      <c r="BD26" s="1" t="s">
        <v>150</v>
      </c>
      <c r="BE26" s="1" t="s">
        <v>150</v>
      </c>
      <c r="BF26" s="1" t="s">
        <v>150</v>
      </c>
      <c r="BG26" s="1" t="s">
        <v>150</v>
      </c>
      <c r="BH26" s="1" t="s">
        <v>150</v>
      </c>
      <c r="BI26" s="1" t="s">
        <v>150</v>
      </c>
      <c r="BJ26" s="1" t="s">
        <v>150</v>
      </c>
    </row>
    <row r="27" spans="1:72" ht="45" hidden="1" x14ac:dyDescent="0.25">
      <c r="A27" s="1">
        <v>1469</v>
      </c>
      <c r="B27" s="1" t="s">
        <v>360</v>
      </c>
      <c r="C27" s="1" t="s">
        <v>559</v>
      </c>
      <c r="D27" s="1" t="s">
        <v>358</v>
      </c>
      <c r="E27" s="1" t="s">
        <v>357</v>
      </c>
      <c r="F27" s="1" t="s">
        <v>356</v>
      </c>
      <c r="G27" s="1" t="s">
        <v>240</v>
      </c>
      <c r="H27" s="1" t="s">
        <v>239</v>
      </c>
      <c r="I27" s="1" t="s">
        <v>180</v>
      </c>
      <c r="J27" s="1" t="s">
        <v>353</v>
      </c>
      <c r="K27" s="1" t="s">
        <v>352</v>
      </c>
      <c r="L27" s="1" t="s">
        <v>236</v>
      </c>
      <c r="M27" s="1" t="s">
        <v>236</v>
      </c>
      <c r="N27" s="1" t="s">
        <v>236</v>
      </c>
      <c r="O27" s="1" t="s">
        <v>236</v>
      </c>
      <c r="P27" s="1" t="s">
        <v>236</v>
      </c>
      <c r="Q27" s="1" t="s">
        <v>165</v>
      </c>
      <c r="R27" s="1" t="s">
        <v>159</v>
      </c>
      <c r="T27" s="1" t="s">
        <v>159</v>
      </c>
      <c r="W27" s="1" t="s">
        <v>159</v>
      </c>
      <c r="Z27" s="1" t="s">
        <v>385</v>
      </c>
      <c r="AA27" s="1" t="s">
        <v>362</v>
      </c>
      <c r="AB27" s="1" t="s">
        <v>233</v>
      </c>
      <c r="AC27" s="1" t="s">
        <v>362</v>
      </c>
      <c r="AD27" s="1" t="s">
        <v>362</v>
      </c>
      <c r="AE27" s="1" t="s">
        <v>362</v>
      </c>
      <c r="AF27" s="1" t="s">
        <v>159</v>
      </c>
      <c r="AI27" s="1" t="s">
        <v>349</v>
      </c>
      <c r="AU27" s="1" t="s">
        <v>180</v>
      </c>
      <c r="AV27" s="1" t="s">
        <v>348</v>
      </c>
      <c r="AW27" s="1" t="s">
        <v>156</v>
      </c>
      <c r="AX27" s="1" t="s">
        <v>347</v>
      </c>
      <c r="AY27" s="1" t="s">
        <v>402</v>
      </c>
      <c r="AZ27" s="1" t="s">
        <v>231</v>
      </c>
      <c r="BA27" s="1" t="s">
        <v>361</v>
      </c>
      <c r="BB27" s="1">
        <v>150</v>
      </c>
      <c r="BC27" s="1">
        <v>200</v>
      </c>
      <c r="BD27" s="1">
        <v>0</v>
      </c>
      <c r="BE27" s="1">
        <v>0</v>
      </c>
      <c r="BF27" s="1">
        <v>0</v>
      </c>
      <c r="BG27" s="1">
        <v>0</v>
      </c>
      <c r="BH27" s="1">
        <v>1</v>
      </c>
      <c r="BI27" s="1">
        <v>0</v>
      </c>
      <c r="BJ27" s="1">
        <v>1</v>
      </c>
      <c r="BK27" s="1" t="s">
        <v>409</v>
      </c>
      <c r="BL27" s="1">
        <v>1984</v>
      </c>
      <c r="BM27" s="1" t="s">
        <v>159</v>
      </c>
      <c r="BO27" s="1">
        <v>5233</v>
      </c>
      <c r="BP27" s="1" t="s">
        <v>203</v>
      </c>
      <c r="BQ27" s="1" t="s">
        <v>343</v>
      </c>
      <c r="BR27" s="1" t="s">
        <v>343</v>
      </c>
      <c r="BS27" s="1" t="s">
        <v>206</v>
      </c>
      <c r="BT27" s="1" t="s">
        <v>212</v>
      </c>
    </row>
    <row r="28" spans="1:72" ht="60" x14ac:dyDescent="0.25">
      <c r="A28" s="1">
        <v>1469</v>
      </c>
      <c r="B28" s="1" t="s">
        <v>416</v>
      </c>
      <c r="C28" s="1" t="s">
        <v>461</v>
      </c>
      <c r="D28" s="1" t="s">
        <v>415</v>
      </c>
      <c r="E28" s="1" t="s">
        <v>357</v>
      </c>
      <c r="F28" s="1" t="s">
        <v>254</v>
      </c>
      <c r="G28" s="1" t="s">
        <v>355</v>
      </c>
      <c r="H28" s="1" t="s">
        <v>354</v>
      </c>
      <c r="I28" s="1" t="s">
        <v>180</v>
      </c>
      <c r="J28" s="1" t="s">
        <v>388</v>
      </c>
      <c r="K28" s="1" t="s">
        <v>352</v>
      </c>
      <c r="N28" s="1" t="s">
        <v>363</v>
      </c>
      <c r="P28" s="1" t="s">
        <v>363</v>
      </c>
      <c r="R28" s="1" t="s">
        <v>159</v>
      </c>
      <c r="T28" s="1" t="s">
        <v>159</v>
      </c>
      <c r="W28" s="1" t="s">
        <v>159</v>
      </c>
      <c r="Z28" s="1" t="s">
        <v>232</v>
      </c>
      <c r="AA28" s="1" t="s">
        <v>253</v>
      </c>
      <c r="AB28" s="1" t="s">
        <v>362</v>
      </c>
      <c r="AC28" s="1" t="s">
        <v>362</v>
      </c>
      <c r="AD28" s="1" t="s">
        <v>362</v>
      </c>
      <c r="AE28" s="1" t="s">
        <v>362</v>
      </c>
      <c r="AF28" s="1" t="s">
        <v>159</v>
      </c>
      <c r="AI28" s="1" t="s">
        <v>349</v>
      </c>
      <c r="AU28" s="1" t="s">
        <v>180</v>
      </c>
      <c r="AV28" s="1" t="s">
        <v>348</v>
      </c>
      <c r="AW28" s="1" t="s">
        <v>159</v>
      </c>
      <c r="BA28" s="1" t="s">
        <v>344</v>
      </c>
      <c r="BB28" s="1">
        <v>150</v>
      </c>
      <c r="BC28" s="1">
        <v>200</v>
      </c>
      <c r="BD28" s="1">
        <v>0</v>
      </c>
      <c r="BE28" s="1">
        <v>1</v>
      </c>
      <c r="BF28" s="1">
        <v>0</v>
      </c>
      <c r="BG28" s="1">
        <v>0</v>
      </c>
      <c r="BH28" s="1">
        <v>0</v>
      </c>
      <c r="BI28" s="1">
        <v>0</v>
      </c>
      <c r="BJ28" s="1">
        <v>1</v>
      </c>
      <c r="BK28" s="1" t="s">
        <v>409</v>
      </c>
      <c r="BL28" s="1">
        <v>1995</v>
      </c>
      <c r="BM28" s="1" t="s">
        <v>159</v>
      </c>
      <c r="BO28" s="1">
        <v>3300</v>
      </c>
      <c r="BP28" s="1" t="s">
        <v>432</v>
      </c>
      <c r="BQ28" s="1" t="s">
        <v>342</v>
      </c>
      <c r="BR28" s="1" t="s">
        <v>342</v>
      </c>
      <c r="BS28" s="1" t="s">
        <v>243</v>
      </c>
      <c r="BT28" s="1" t="s">
        <v>212</v>
      </c>
    </row>
    <row r="29" spans="1:72" ht="60" x14ac:dyDescent="0.25">
      <c r="A29" s="1">
        <v>1469</v>
      </c>
      <c r="B29" s="1" t="s">
        <v>360</v>
      </c>
      <c r="C29" s="1" t="s">
        <v>531</v>
      </c>
      <c r="D29" s="1" t="s">
        <v>379</v>
      </c>
      <c r="E29" s="1" t="s">
        <v>381</v>
      </c>
      <c r="F29" s="1" t="s">
        <v>254</v>
      </c>
      <c r="G29" s="1" t="s">
        <v>355</v>
      </c>
      <c r="H29" s="1" t="s">
        <v>378</v>
      </c>
      <c r="I29" s="1" t="s">
        <v>180</v>
      </c>
      <c r="J29" s="1" t="s">
        <v>365</v>
      </c>
      <c r="K29" s="1" t="s">
        <v>364</v>
      </c>
      <c r="L29" s="1" t="s">
        <v>236</v>
      </c>
      <c r="M29" s="1" t="s">
        <v>236</v>
      </c>
      <c r="N29" s="1" t="s">
        <v>236</v>
      </c>
      <c r="O29" s="1" t="s">
        <v>236</v>
      </c>
      <c r="P29" s="1" t="s">
        <v>236</v>
      </c>
      <c r="Q29" s="1" t="s">
        <v>236</v>
      </c>
      <c r="R29" s="1" t="s">
        <v>159</v>
      </c>
      <c r="T29" s="1" t="s">
        <v>159</v>
      </c>
      <c r="W29" s="1" t="s">
        <v>159</v>
      </c>
      <c r="Z29" s="1" t="s">
        <v>232</v>
      </c>
      <c r="AA29" s="1" t="s">
        <v>362</v>
      </c>
      <c r="AB29" s="1" t="s">
        <v>362</v>
      </c>
      <c r="AC29" s="1" t="s">
        <v>362</v>
      </c>
      <c r="AD29" s="1" t="s">
        <v>362</v>
      </c>
      <c r="AE29" s="1" t="s">
        <v>362</v>
      </c>
      <c r="AF29" s="1" t="s">
        <v>159</v>
      </c>
      <c r="AI29" s="1" t="s">
        <v>349</v>
      </c>
      <c r="AU29" s="1" t="s">
        <v>180</v>
      </c>
      <c r="AV29" s="1" t="s">
        <v>180</v>
      </c>
      <c r="AW29" s="1" t="s">
        <v>159</v>
      </c>
      <c r="BA29" s="1" t="s">
        <v>344</v>
      </c>
      <c r="BB29" s="1">
        <v>120</v>
      </c>
      <c r="BC29" s="1">
        <v>150</v>
      </c>
      <c r="BD29" s="1">
        <v>1</v>
      </c>
      <c r="BE29" s="1">
        <v>1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 t="s">
        <v>200</v>
      </c>
      <c r="BL29" s="1">
        <v>1994</v>
      </c>
      <c r="BM29" s="1" t="s">
        <v>159</v>
      </c>
      <c r="BO29" s="1">
        <v>3646</v>
      </c>
      <c r="BP29" s="1" t="s">
        <v>370</v>
      </c>
      <c r="BQ29" s="1" t="s">
        <v>343</v>
      </c>
      <c r="BR29" s="1" t="s">
        <v>343</v>
      </c>
      <c r="BS29" s="1" t="s">
        <v>206</v>
      </c>
      <c r="BT29" s="1" t="s">
        <v>212</v>
      </c>
    </row>
    <row r="30" spans="1:72" ht="45" hidden="1" x14ac:dyDescent="0.25">
      <c r="A30" s="1">
        <v>1469</v>
      </c>
      <c r="B30" s="1" t="s">
        <v>416</v>
      </c>
      <c r="C30" s="1" t="s">
        <v>479</v>
      </c>
      <c r="D30" s="1" t="s">
        <v>415</v>
      </c>
      <c r="E30" s="1" t="s">
        <v>357</v>
      </c>
      <c r="F30" s="1" t="s">
        <v>367</v>
      </c>
      <c r="G30" s="1" t="s">
        <v>240</v>
      </c>
      <c r="H30" s="1" t="s">
        <v>572</v>
      </c>
      <c r="I30" s="1" t="s">
        <v>180</v>
      </c>
      <c r="J30" s="1" t="s">
        <v>365</v>
      </c>
      <c r="K30" s="1" t="s">
        <v>364</v>
      </c>
      <c r="L30" s="1" t="s">
        <v>236</v>
      </c>
      <c r="M30" s="1" t="s">
        <v>363</v>
      </c>
      <c r="N30" s="1" t="s">
        <v>165</v>
      </c>
      <c r="O30" s="1" t="s">
        <v>165</v>
      </c>
      <c r="P30" s="1" t="s">
        <v>165</v>
      </c>
      <c r="Q30" s="1" t="s">
        <v>236</v>
      </c>
      <c r="R30" s="1" t="s">
        <v>159</v>
      </c>
      <c r="T30" s="1" t="s">
        <v>159</v>
      </c>
      <c r="W30" s="1" t="s">
        <v>159</v>
      </c>
      <c r="Z30" s="1" t="s">
        <v>385</v>
      </c>
      <c r="AA30" s="1" t="s">
        <v>253</v>
      </c>
      <c r="AB30" s="1" t="s">
        <v>362</v>
      </c>
      <c r="AC30" s="1" t="s">
        <v>362</v>
      </c>
      <c r="AD30" s="1" t="s">
        <v>362</v>
      </c>
      <c r="AE30" s="1" t="s">
        <v>362</v>
      </c>
      <c r="AF30" s="1" t="s">
        <v>159</v>
      </c>
      <c r="AI30" s="1" t="s">
        <v>349</v>
      </c>
      <c r="AU30" s="1" t="s">
        <v>180</v>
      </c>
      <c r="AV30" s="1" t="s">
        <v>176</v>
      </c>
      <c r="AW30" s="1" t="s">
        <v>156</v>
      </c>
      <c r="AX30" s="1" t="s">
        <v>347</v>
      </c>
      <c r="AY30" s="1" t="s">
        <v>346</v>
      </c>
      <c r="AZ30" s="1" t="s">
        <v>231</v>
      </c>
      <c r="BA30" s="1" t="s">
        <v>361</v>
      </c>
      <c r="BB30" s="1">
        <v>200</v>
      </c>
      <c r="BC30" s="1">
        <v>450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1</v>
      </c>
      <c r="BJ30" s="1">
        <v>1</v>
      </c>
      <c r="BK30" s="1" t="s">
        <v>409</v>
      </c>
      <c r="BL30" s="1">
        <v>1982</v>
      </c>
      <c r="BM30" s="1" t="s">
        <v>159</v>
      </c>
      <c r="BO30" s="1">
        <v>1096</v>
      </c>
      <c r="BP30" s="1" t="s">
        <v>370</v>
      </c>
      <c r="BQ30" s="1" t="s">
        <v>400</v>
      </c>
      <c r="BR30" s="1" t="s">
        <v>391</v>
      </c>
      <c r="BS30" s="1" t="s">
        <v>213</v>
      </c>
      <c r="BT30" s="1" t="s">
        <v>207</v>
      </c>
    </row>
    <row r="31" spans="1:72" ht="45" x14ac:dyDescent="0.25">
      <c r="A31" s="1">
        <v>1469</v>
      </c>
      <c r="B31" s="1" t="s">
        <v>416</v>
      </c>
      <c r="C31" s="1" t="s">
        <v>457</v>
      </c>
      <c r="D31" s="1" t="s">
        <v>415</v>
      </c>
      <c r="E31" s="1" t="s">
        <v>414</v>
      </c>
      <c r="F31" s="1" t="s">
        <v>254</v>
      </c>
      <c r="G31" s="1" t="s">
        <v>355</v>
      </c>
      <c r="H31" s="1" t="s">
        <v>366</v>
      </c>
      <c r="I31" s="1" t="s">
        <v>180</v>
      </c>
      <c r="J31" s="1" t="s">
        <v>353</v>
      </c>
      <c r="K31" s="1" t="s">
        <v>364</v>
      </c>
      <c r="R31" s="1" t="s">
        <v>159</v>
      </c>
      <c r="T31" s="1" t="s">
        <v>159</v>
      </c>
      <c r="W31" s="1" t="s">
        <v>156</v>
      </c>
      <c r="X31" s="1" t="s">
        <v>571</v>
      </c>
      <c r="Y31" s="1" t="s">
        <v>357</v>
      </c>
      <c r="Z31" s="1" t="s">
        <v>232</v>
      </c>
      <c r="AA31" s="1" t="s">
        <v>233</v>
      </c>
      <c r="AB31" s="1" t="s">
        <v>362</v>
      </c>
      <c r="AC31" s="1" t="s">
        <v>362</v>
      </c>
      <c r="AD31" s="1" t="s">
        <v>362</v>
      </c>
      <c r="AE31" s="1" t="s">
        <v>362</v>
      </c>
      <c r="AF31" s="1" t="s">
        <v>159</v>
      </c>
      <c r="AI31" s="1" t="s">
        <v>349</v>
      </c>
      <c r="AU31" s="1" t="s">
        <v>180</v>
      </c>
      <c r="AV31" s="1" t="s">
        <v>348</v>
      </c>
      <c r="AW31" s="1" t="s">
        <v>156</v>
      </c>
      <c r="AX31" s="1" t="s">
        <v>440</v>
      </c>
      <c r="AY31" s="1" t="s">
        <v>346</v>
      </c>
      <c r="AZ31" s="1" t="s">
        <v>437</v>
      </c>
      <c r="BA31" s="1" t="s">
        <v>344</v>
      </c>
      <c r="BD31" s="1">
        <v>0</v>
      </c>
      <c r="BE31" s="1">
        <v>0</v>
      </c>
      <c r="BF31" s="1">
        <v>0</v>
      </c>
      <c r="BG31" s="1">
        <v>0</v>
      </c>
      <c r="BH31" s="1">
        <v>1</v>
      </c>
      <c r="BI31" s="1">
        <v>1</v>
      </c>
      <c r="BJ31" s="1">
        <v>0</v>
      </c>
      <c r="BK31" s="1" t="s">
        <v>200</v>
      </c>
      <c r="BM31" s="1" t="s">
        <v>159</v>
      </c>
      <c r="BO31" s="1">
        <v>3300</v>
      </c>
      <c r="BP31" s="1" t="s">
        <v>370</v>
      </c>
      <c r="BQ31" s="1" t="s">
        <v>391</v>
      </c>
      <c r="BR31" s="1" t="s">
        <v>205</v>
      </c>
      <c r="BS31" s="1" t="s">
        <v>206</v>
      </c>
      <c r="BT31" s="1" t="s">
        <v>212</v>
      </c>
    </row>
    <row r="32" spans="1:72" ht="45" hidden="1" x14ac:dyDescent="0.25">
      <c r="A32" s="1">
        <v>1469</v>
      </c>
      <c r="B32" s="1" t="s">
        <v>416</v>
      </c>
      <c r="C32" s="1" t="s">
        <v>457</v>
      </c>
      <c r="D32" s="1" t="s">
        <v>415</v>
      </c>
      <c r="E32" s="1" t="s">
        <v>357</v>
      </c>
      <c r="F32" s="1" t="s">
        <v>367</v>
      </c>
      <c r="G32" s="1" t="s">
        <v>240</v>
      </c>
      <c r="H32" s="1" t="s">
        <v>354</v>
      </c>
      <c r="I32" s="1" t="s">
        <v>180</v>
      </c>
      <c r="J32" s="1" t="s">
        <v>353</v>
      </c>
      <c r="K32" s="1" t="s">
        <v>421</v>
      </c>
      <c r="L32" s="1" t="s">
        <v>236</v>
      </c>
      <c r="M32" s="1" t="s">
        <v>165</v>
      </c>
      <c r="N32" s="1" t="s">
        <v>165</v>
      </c>
      <c r="O32" s="1" t="s">
        <v>236</v>
      </c>
      <c r="P32" s="1" t="s">
        <v>165</v>
      </c>
      <c r="Q32" s="1" t="s">
        <v>236</v>
      </c>
      <c r="R32" s="1" t="s">
        <v>159</v>
      </c>
      <c r="T32" s="1" t="s">
        <v>159</v>
      </c>
      <c r="W32" s="1" t="s">
        <v>159</v>
      </c>
      <c r="Z32" s="1" t="s">
        <v>253</v>
      </c>
      <c r="AA32" s="1" t="s">
        <v>362</v>
      </c>
      <c r="AB32" s="1" t="s">
        <v>362</v>
      </c>
      <c r="AC32" s="1" t="s">
        <v>362</v>
      </c>
      <c r="AD32" s="1" t="s">
        <v>362</v>
      </c>
      <c r="AE32" s="1" t="s">
        <v>253</v>
      </c>
      <c r="AF32" s="1" t="s">
        <v>156</v>
      </c>
      <c r="AI32" s="1" t="s">
        <v>349</v>
      </c>
      <c r="AU32" s="1" t="s">
        <v>180</v>
      </c>
      <c r="AV32" s="1" t="s">
        <v>180</v>
      </c>
      <c r="AW32" s="1" t="s">
        <v>156</v>
      </c>
      <c r="AX32" s="1" t="s">
        <v>347</v>
      </c>
      <c r="AY32" s="1" t="s">
        <v>346</v>
      </c>
      <c r="AZ32" s="1" t="s">
        <v>231</v>
      </c>
      <c r="BA32" s="1" t="s">
        <v>361</v>
      </c>
      <c r="BB32" s="1">
        <v>200</v>
      </c>
      <c r="BC32" s="1">
        <v>400</v>
      </c>
      <c r="BD32" s="1">
        <v>1</v>
      </c>
      <c r="BE32" s="1">
        <v>1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 t="s">
        <v>200</v>
      </c>
      <c r="BL32" s="1">
        <v>1972</v>
      </c>
      <c r="BM32" s="1" t="s">
        <v>159</v>
      </c>
      <c r="BO32" s="1">
        <v>1101</v>
      </c>
      <c r="BP32" s="1" t="s">
        <v>370</v>
      </c>
      <c r="BQ32" s="1" t="s">
        <v>343</v>
      </c>
      <c r="BR32" s="1" t="s">
        <v>343</v>
      </c>
      <c r="BS32" s="1" t="s">
        <v>243</v>
      </c>
      <c r="BT32" s="1" t="s">
        <v>212</v>
      </c>
    </row>
    <row r="33" spans="1:72" ht="45" hidden="1" x14ac:dyDescent="0.25">
      <c r="A33" s="1">
        <v>1469</v>
      </c>
      <c r="B33" s="1" t="s">
        <v>380</v>
      </c>
      <c r="C33" s="1" t="s">
        <v>463</v>
      </c>
      <c r="D33" s="1" t="s">
        <v>379</v>
      </c>
      <c r="E33" s="1" t="s">
        <v>357</v>
      </c>
      <c r="F33" s="1" t="s">
        <v>356</v>
      </c>
      <c r="G33" s="1" t="s">
        <v>355</v>
      </c>
      <c r="H33" s="1" t="s">
        <v>354</v>
      </c>
      <c r="I33" s="1" t="s">
        <v>180</v>
      </c>
      <c r="J33" s="1" t="s">
        <v>353</v>
      </c>
      <c r="K33" s="1" t="s">
        <v>364</v>
      </c>
      <c r="L33" s="1" t="s">
        <v>236</v>
      </c>
      <c r="M33" s="1" t="s">
        <v>165</v>
      </c>
      <c r="N33" s="1" t="s">
        <v>165</v>
      </c>
      <c r="O33" s="1" t="s">
        <v>165</v>
      </c>
      <c r="P33" s="1" t="s">
        <v>165</v>
      </c>
      <c r="Q33" s="1" t="s">
        <v>165</v>
      </c>
      <c r="R33" s="1" t="s">
        <v>159</v>
      </c>
      <c r="T33" s="1" t="s">
        <v>159</v>
      </c>
      <c r="W33" s="1" t="s">
        <v>159</v>
      </c>
      <c r="Z33" s="1" t="s">
        <v>232</v>
      </c>
      <c r="AA33" s="1" t="s">
        <v>253</v>
      </c>
      <c r="AB33" s="1" t="s">
        <v>362</v>
      </c>
      <c r="AC33" s="1" t="s">
        <v>362</v>
      </c>
      <c r="AD33" s="1" t="s">
        <v>362</v>
      </c>
      <c r="AE33" s="1" t="s">
        <v>362</v>
      </c>
      <c r="AF33" s="1" t="s">
        <v>159</v>
      </c>
      <c r="AI33" s="1" t="s">
        <v>349</v>
      </c>
      <c r="AU33" s="1" t="s">
        <v>180</v>
      </c>
      <c r="AV33" s="1" t="s">
        <v>180</v>
      </c>
      <c r="AW33" s="1" t="s">
        <v>156</v>
      </c>
      <c r="AX33" s="1" t="s">
        <v>347</v>
      </c>
      <c r="AY33" s="1" t="s">
        <v>346</v>
      </c>
      <c r="AZ33" s="1" t="s">
        <v>437</v>
      </c>
      <c r="BA33" s="1" t="s">
        <v>344</v>
      </c>
      <c r="BB33" s="1">
        <v>170</v>
      </c>
      <c r="BC33" s="1">
        <v>190</v>
      </c>
      <c r="BD33" s="1" t="s">
        <v>150</v>
      </c>
      <c r="BE33" s="1" t="s">
        <v>150</v>
      </c>
      <c r="BF33" s="1" t="s">
        <v>150</v>
      </c>
      <c r="BG33" s="1" t="s">
        <v>150</v>
      </c>
      <c r="BH33" s="1" t="s">
        <v>150</v>
      </c>
      <c r="BI33" s="1" t="s">
        <v>150</v>
      </c>
      <c r="BJ33" s="1" t="s">
        <v>150</v>
      </c>
    </row>
    <row r="34" spans="1:72" ht="45" x14ac:dyDescent="0.25">
      <c r="A34" s="1">
        <v>1469</v>
      </c>
      <c r="B34" s="1" t="s">
        <v>380</v>
      </c>
      <c r="C34" s="1" t="s">
        <v>463</v>
      </c>
      <c r="D34" s="1" t="s">
        <v>422</v>
      </c>
      <c r="E34" s="1" t="s">
        <v>357</v>
      </c>
      <c r="F34" s="1" t="s">
        <v>356</v>
      </c>
      <c r="G34" s="1" t="s">
        <v>355</v>
      </c>
      <c r="H34" s="1" t="s">
        <v>354</v>
      </c>
      <c r="I34" s="1" t="s">
        <v>180</v>
      </c>
      <c r="J34" s="1" t="s">
        <v>353</v>
      </c>
      <c r="K34" s="1" t="s">
        <v>364</v>
      </c>
      <c r="L34" s="1" t="s">
        <v>363</v>
      </c>
      <c r="M34" s="1" t="s">
        <v>165</v>
      </c>
      <c r="N34" s="1" t="s">
        <v>165</v>
      </c>
      <c r="O34" s="1" t="s">
        <v>165</v>
      </c>
      <c r="P34" s="1" t="s">
        <v>165</v>
      </c>
      <c r="Q34" s="1" t="s">
        <v>165</v>
      </c>
      <c r="R34" s="1" t="s">
        <v>159</v>
      </c>
      <c r="T34" s="1" t="s">
        <v>159</v>
      </c>
      <c r="W34" s="1" t="s">
        <v>159</v>
      </c>
      <c r="Z34" s="1" t="s">
        <v>232</v>
      </c>
      <c r="AA34" s="1" t="s">
        <v>253</v>
      </c>
      <c r="AB34" s="1" t="s">
        <v>362</v>
      </c>
      <c r="AC34" s="1" t="s">
        <v>362</v>
      </c>
      <c r="AD34" s="1" t="s">
        <v>362</v>
      </c>
      <c r="AE34" s="1" t="s">
        <v>362</v>
      </c>
      <c r="AF34" s="1" t="s">
        <v>159</v>
      </c>
      <c r="AI34" s="1" t="s">
        <v>349</v>
      </c>
      <c r="AU34" s="1" t="s">
        <v>180</v>
      </c>
      <c r="AV34" s="1" t="s">
        <v>180</v>
      </c>
      <c r="AW34" s="1" t="s">
        <v>156</v>
      </c>
      <c r="AX34" s="1" t="s">
        <v>347</v>
      </c>
      <c r="AY34" s="1" t="s">
        <v>346</v>
      </c>
      <c r="AZ34" s="1" t="s">
        <v>437</v>
      </c>
      <c r="BA34" s="1" t="s">
        <v>344</v>
      </c>
      <c r="BB34" s="1">
        <v>170</v>
      </c>
      <c r="BC34" s="1">
        <v>190</v>
      </c>
      <c r="BD34" s="1">
        <v>0</v>
      </c>
      <c r="BE34" s="1">
        <v>1</v>
      </c>
      <c r="BF34" s="1">
        <v>1</v>
      </c>
      <c r="BG34" s="1">
        <v>0</v>
      </c>
      <c r="BH34" s="1">
        <v>0</v>
      </c>
      <c r="BI34" s="1">
        <v>0</v>
      </c>
      <c r="BJ34" s="1">
        <v>0</v>
      </c>
      <c r="BK34" s="1" t="s">
        <v>409</v>
      </c>
      <c r="BL34" s="1">
        <v>1988</v>
      </c>
      <c r="BM34" s="1" t="s">
        <v>159</v>
      </c>
      <c r="BO34" s="1">
        <v>1046</v>
      </c>
      <c r="BP34" s="1" t="s">
        <v>370</v>
      </c>
      <c r="BQ34" s="1" t="s">
        <v>400</v>
      </c>
      <c r="BR34" s="1" t="s">
        <v>400</v>
      </c>
      <c r="BS34" s="1" t="s">
        <v>243</v>
      </c>
      <c r="BT34" s="1" t="s">
        <v>207</v>
      </c>
    </row>
    <row r="35" spans="1:72" ht="45" x14ac:dyDescent="0.25">
      <c r="A35" s="1">
        <v>1469</v>
      </c>
      <c r="B35" s="1" t="s">
        <v>380</v>
      </c>
      <c r="C35" s="1" t="s">
        <v>463</v>
      </c>
      <c r="D35" s="1" t="s">
        <v>422</v>
      </c>
      <c r="E35" s="1" t="s">
        <v>357</v>
      </c>
      <c r="F35" s="1" t="s">
        <v>356</v>
      </c>
      <c r="G35" s="1" t="s">
        <v>355</v>
      </c>
      <c r="H35" s="1" t="s">
        <v>366</v>
      </c>
      <c r="I35" s="1" t="s">
        <v>180</v>
      </c>
      <c r="J35" s="1" t="s">
        <v>388</v>
      </c>
      <c r="K35" s="1" t="s">
        <v>421</v>
      </c>
      <c r="N35" s="1" t="s">
        <v>165</v>
      </c>
      <c r="P35" s="1" t="s">
        <v>165</v>
      </c>
      <c r="R35" s="1" t="s">
        <v>159</v>
      </c>
      <c r="T35" s="1" t="s">
        <v>159</v>
      </c>
      <c r="W35" s="1" t="s">
        <v>159</v>
      </c>
      <c r="Z35" s="1" t="s">
        <v>253</v>
      </c>
      <c r="AA35" s="1" t="s">
        <v>362</v>
      </c>
      <c r="AB35" s="1" t="s">
        <v>362</v>
      </c>
      <c r="AC35" s="1" t="s">
        <v>362</v>
      </c>
      <c r="AD35" s="1" t="s">
        <v>362</v>
      </c>
      <c r="AE35" s="1" t="s">
        <v>362</v>
      </c>
      <c r="AF35" s="1" t="s">
        <v>159</v>
      </c>
      <c r="AI35" s="1" t="s">
        <v>349</v>
      </c>
      <c r="AU35" s="1" t="s">
        <v>180</v>
      </c>
      <c r="AV35" s="1" t="s">
        <v>180</v>
      </c>
      <c r="AW35" s="1" t="s">
        <v>156</v>
      </c>
      <c r="AX35" s="1" t="s">
        <v>347</v>
      </c>
      <c r="AY35" s="1" t="s">
        <v>346</v>
      </c>
      <c r="AZ35" s="1" t="s">
        <v>384</v>
      </c>
      <c r="BA35" s="1" t="s">
        <v>361</v>
      </c>
      <c r="BB35" s="1">
        <v>180</v>
      </c>
      <c r="BC35" s="1">
        <v>180</v>
      </c>
      <c r="BD35" s="1">
        <v>1</v>
      </c>
      <c r="BE35" s="1">
        <v>1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 t="s">
        <v>409</v>
      </c>
      <c r="BL35" s="1">
        <v>1967</v>
      </c>
      <c r="BM35" s="1" t="s">
        <v>159</v>
      </c>
      <c r="BO35" s="1">
        <v>3100</v>
      </c>
      <c r="BP35" s="1" t="s">
        <v>203</v>
      </c>
      <c r="BQ35" s="1" t="s">
        <v>343</v>
      </c>
      <c r="BR35" s="1" t="s">
        <v>343</v>
      </c>
      <c r="BS35" s="1" t="s">
        <v>452</v>
      </c>
      <c r="BT35" s="1" t="s">
        <v>212</v>
      </c>
    </row>
    <row r="36" spans="1:72" ht="60" x14ac:dyDescent="0.25">
      <c r="A36" s="1">
        <v>1469</v>
      </c>
      <c r="B36" s="1" t="s">
        <v>360</v>
      </c>
      <c r="C36" s="1" t="s">
        <v>506</v>
      </c>
      <c r="D36" s="1" t="s">
        <v>358</v>
      </c>
      <c r="E36" s="1" t="s">
        <v>357</v>
      </c>
      <c r="F36" s="1" t="s">
        <v>356</v>
      </c>
      <c r="G36" s="1" t="s">
        <v>355</v>
      </c>
      <c r="H36" s="1" t="s">
        <v>354</v>
      </c>
      <c r="I36" s="1" t="s">
        <v>180</v>
      </c>
      <c r="J36" s="1" t="s">
        <v>365</v>
      </c>
      <c r="K36" s="1" t="s">
        <v>364</v>
      </c>
      <c r="L36" s="1" t="s">
        <v>236</v>
      </c>
      <c r="M36" s="1" t="s">
        <v>165</v>
      </c>
      <c r="N36" s="1" t="s">
        <v>165</v>
      </c>
      <c r="O36" s="1" t="s">
        <v>236</v>
      </c>
      <c r="P36" s="1" t="s">
        <v>236</v>
      </c>
      <c r="Q36" s="1" t="s">
        <v>236</v>
      </c>
      <c r="R36" s="1" t="s">
        <v>159</v>
      </c>
      <c r="T36" s="1" t="s">
        <v>159</v>
      </c>
      <c r="W36" s="1" t="s">
        <v>159</v>
      </c>
      <c r="Z36" s="1" t="s">
        <v>253</v>
      </c>
      <c r="AA36" s="1" t="s">
        <v>362</v>
      </c>
      <c r="AB36" s="1" t="s">
        <v>362</v>
      </c>
      <c r="AC36" s="1" t="s">
        <v>362</v>
      </c>
      <c r="AD36" s="1" t="s">
        <v>362</v>
      </c>
      <c r="AE36" s="1" t="s">
        <v>362</v>
      </c>
      <c r="AF36" s="1" t="s">
        <v>159</v>
      </c>
      <c r="AI36" s="1" t="s">
        <v>349</v>
      </c>
      <c r="AU36" s="1" t="s">
        <v>180</v>
      </c>
      <c r="AV36" s="1" t="s">
        <v>180</v>
      </c>
      <c r="AW36" s="1" t="s">
        <v>156</v>
      </c>
      <c r="AX36" s="1" t="s">
        <v>440</v>
      </c>
      <c r="AY36" s="1" t="s">
        <v>346</v>
      </c>
      <c r="AZ36" s="1" t="s">
        <v>231</v>
      </c>
      <c r="BA36" s="1" t="s">
        <v>344</v>
      </c>
      <c r="BB36" s="1">
        <v>150</v>
      </c>
      <c r="BC36" s="1">
        <v>200</v>
      </c>
      <c r="BD36" s="1">
        <v>0</v>
      </c>
      <c r="BE36" s="1">
        <v>1</v>
      </c>
      <c r="BF36" s="1">
        <v>1</v>
      </c>
      <c r="BG36" s="1">
        <v>0</v>
      </c>
      <c r="BH36" s="1">
        <v>0</v>
      </c>
      <c r="BI36" s="1">
        <v>0</v>
      </c>
      <c r="BJ36" s="1">
        <v>0</v>
      </c>
      <c r="BK36" s="1" t="s">
        <v>409</v>
      </c>
      <c r="BL36" s="1">
        <v>1982</v>
      </c>
      <c r="BM36" s="1" t="s">
        <v>159</v>
      </c>
      <c r="BO36" s="1">
        <v>3165</v>
      </c>
      <c r="BP36" s="1" t="s">
        <v>401</v>
      </c>
      <c r="BQ36" s="1" t="s">
        <v>408</v>
      </c>
      <c r="BR36" s="1" t="s">
        <v>343</v>
      </c>
      <c r="BS36" s="1" t="s">
        <v>206</v>
      </c>
      <c r="BT36" s="1" t="s">
        <v>212</v>
      </c>
    </row>
    <row r="37" spans="1:72" ht="45" x14ac:dyDescent="0.25">
      <c r="A37" s="1">
        <v>1469</v>
      </c>
      <c r="B37" s="1" t="s">
        <v>380</v>
      </c>
      <c r="C37" s="1" t="s">
        <v>463</v>
      </c>
      <c r="D37" s="1" t="s">
        <v>422</v>
      </c>
      <c r="E37" s="1" t="s">
        <v>357</v>
      </c>
      <c r="F37" s="1" t="s">
        <v>356</v>
      </c>
      <c r="G37" s="1" t="s">
        <v>355</v>
      </c>
      <c r="H37" s="1" t="s">
        <v>366</v>
      </c>
      <c r="I37" s="1" t="s">
        <v>180</v>
      </c>
      <c r="J37" s="1" t="s">
        <v>388</v>
      </c>
      <c r="K37" s="1" t="s">
        <v>421</v>
      </c>
      <c r="N37" s="1" t="s">
        <v>165</v>
      </c>
      <c r="P37" s="1" t="s">
        <v>165</v>
      </c>
      <c r="R37" s="1" t="s">
        <v>159</v>
      </c>
      <c r="T37" s="1" t="s">
        <v>159</v>
      </c>
      <c r="W37" s="1" t="s">
        <v>159</v>
      </c>
      <c r="Z37" s="1" t="s">
        <v>253</v>
      </c>
      <c r="AA37" s="1" t="s">
        <v>362</v>
      </c>
      <c r="AB37" s="1" t="s">
        <v>362</v>
      </c>
      <c r="AC37" s="1" t="s">
        <v>362</v>
      </c>
      <c r="AD37" s="1" t="s">
        <v>362</v>
      </c>
      <c r="AE37" s="1" t="s">
        <v>362</v>
      </c>
      <c r="AF37" s="1" t="s">
        <v>159</v>
      </c>
      <c r="AI37" s="1" t="s">
        <v>349</v>
      </c>
      <c r="AU37" s="1" t="s">
        <v>180</v>
      </c>
      <c r="AV37" s="1" t="s">
        <v>180</v>
      </c>
      <c r="AW37" s="1" t="s">
        <v>156</v>
      </c>
      <c r="AX37" s="1" t="s">
        <v>347</v>
      </c>
      <c r="AY37" s="1" t="s">
        <v>346</v>
      </c>
      <c r="AZ37" s="1" t="s">
        <v>384</v>
      </c>
      <c r="BA37" s="1" t="s">
        <v>361</v>
      </c>
      <c r="BB37" s="1">
        <v>180</v>
      </c>
      <c r="BC37" s="1">
        <v>180</v>
      </c>
      <c r="BD37" s="1">
        <v>1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1</v>
      </c>
      <c r="BK37" s="1" t="s">
        <v>409</v>
      </c>
      <c r="BL37" s="1">
        <v>1967</v>
      </c>
      <c r="BM37" s="1" t="s">
        <v>159</v>
      </c>
      <c r="BO37" s="1">
        <v>3100</v>
      </c>
      <c r="BP37" s="1" t="s">
        <v>203</v>
      </c>
      <c r="BQ37" s="1" t="s">
        <v>343</v>
      </c>
      <c r="BR37" s="1" t="s">
        <v>343</v>
      </c>
      <c r="BS37" s="1" t="s">
        <v>452</v>
      </c>
      <c r="BT37" s="1" t="s">
        <v>212</v>
      </c>
    </row>
    <row r="38" spans="1:72" ht="45" x14ac:dyDescent="0.25">
      <c r="A38" s="1">
        <v>1469</v>
      </c>
      <c r="B38" s="1" t="s">
        <v>380</v>
      </c>
      <c r="C38" s="1" t="s">
        <v>380</v>
      </c>
      <c r="D38" s="1" t="s">
        <v>379</v>
      </c>
      <c r="E38" s="1" t="s">
        <v>372</v>
      </c>
      <c r="F38" s="1" t="s">
        <v>356</v>
      </c>
      <c r="G38" s="1" t="s">
        <v>355</v>
      </c>
      <c r="H38" s="1" t="s">
        <v>366</v>
      </c>
      <c r="I38" s="1" t="s">
        <v>180</v>
      </c>
      <c r="J38" s="1" t="s">
        <v>388</v>
      </c>
      <c r="K38" s="1" t="s">
        <v>352</v>
      </c>
      <c r="L38" s="1" t="s">
        <v>236</v>
      </c>
      <c r="M38" s="1" t="s">
        <v>236</v>
      </c>
      <c r="N38" s="1" t="s">
        <v>236</v>
      </c>
      <c r="O38" s="1" t="s">
        <v>165</v>
      </c>
      <c r="P38" s="1" t="s">
        <v>165</v>
      </c>
      <c r="Q38" s="1" t="s">
        <v>236</v>
      </c>
      <c r="R38" s="1" t="s">
        <v>159</v>
      </c>
      <c r="T38" s="1" t="s">
        <v>156</v>
      </c>
      <c r="U38" s="1" t="s">
        <v>570</v>
      </c>
      <c r="V38" s="1" t="s">
        <v>394</v>
      </c>
      <c r="W38" s="1" t="s">
        <v>156</v>
      </c>
      <c r="Z38" s="1" t="s">
        <v>233</v>
      </c>
      <c r="AA38" s="1" t="s">
        <v>362</v>
      </c>
      <c r="AB38" s="1" t="s">
        <v>362</v>
      </c>
      <c r="AC38" s="1" t="s">
        <v>362</v>
      </c>
      <c r="AD38" s="1" t="s">
        <v>253</v>
      </c>
      <c r="AE38" s="1" t="s">
        <v>362</v>
      </c>
      <c r="AF38" s="1" t="s">
        <v>156</v>
      </c>
      <c r="AG38" s="1" t="s">
        <v>565</v>
      </c>
      <c r="AH38" s="1" t="s">
        <v>350</v>
      </c>
      <c r="AI38" s="1" t="s">
        <v>349</v>
      </c>
      <c r="AU38" s="1" t="s">
        <v>180</v>
      </c>
      <c r="AV38" s="1" t="s">
        <v>180</v>
      </c>
      <c r="AW38" s="1" t="s">
        <v>156</v>
      </c>
      <c r="AX38" s="1" t="s">
        <v>347</v>
      </c>
      <c r="AY38" s="1" t="s">
        <v>346</v>
      </c>
      <c r="AZ38" s="1" t="s">
        <v>231</v>
      </c>
      <c r="BA38" s="1" t="s">
        <v>361</v>
      </c>
      <c r="BB38" s="1">
        <v>130</v>
      </c>
      <c r="BC38" s="1">
        <v>200</v>
      </c>
      <c r="BD38" s="1">
        <v>0</v>
      </c>
      <c r="BE38" s="1">
        <v>0</v>
      </c>
      <c r="BF38" s="1">
        <v>0</v>
      </c>
      <c r="BG38" s="1">
        <v>1</v>
      </c>
      <c r="BH38" s="1">
        <v>0</v>
      </c>
      <c r="BI38" s="1">
        <v>0</v>
      </c>
      <c r="BJ38" s="1">
        <v>1</v>
      </c>
      <c r="BK38" s="1" t="s">
        <v>200</v>
      </c>
      <c r="BL38" s="1">
        <v>1979</v>
      </c>
      <c r="BM38" s="1" t="s">
        <v>159</v>
      </c>
      <c r="BO38" s="1">
        <v>5362</v>
      </c>
      <c r="BP38" s="1" t="s">
        <v>370</v>
      </c>
      <c r="BQ38" s="1" t="s">
        <v>343</v>
      </c>
      <c r="BR38" s="1" t="s">
        <v>342</v>
      </c>
      <c r="BS38" s="1" t="s">
        <v>243</v>
      </c>
      <c r="BT38" s="1" t="s">
        <v>212</v>
      </c>
    </row>
    <row r="39" spans="1:72" ht="75" x14ac:dyDescent="0.25">
      <c r="A39" s="1">
        <v>1469</v>
      </c>
      <c r="B39" s="1" t="s">
        <v>360</v>
      </c>
      <c r="C39" s="1" t="s">
        <v>439</v>
      </c>
      <c r="D39" s="1" t="s">
        <v>438</v>
      </c>
      <c r="E39" s="1" t="s">
        <v>357</v>
      </c>
      <c r="F39" s="1" t="s">
        <v>356</v>
      </c>
      <c r="G39" s="1" t="s">
        <v>355</v>
      </c>
      <c r="H39" s="1" t="s">
        <v>378</v>
      </c>
      <c r="I39" s="1" t="s">
        <v>176</v>
      </c>
      <c r="J39" s="1" t="s">
        <v>353</v>
      </c>
      <c r="K39" s="1" t="s">
        <v>352</v>
      </c>
      <c r="L39" s="1" t="s">
        <v>363</v>
      </c>
      <c r="M39" s="1" t="s">
        <v>236</v>
      </c>
      <c r="N39" s="1" t="s">
        <v>236</v>
      </c>
      <c r="O39" s="1" t="s">
        <v>236</v>
      </c>
      <c r="P39" s="1" t="s">
        <v>236</v>
      </c>
      <c r="Q39" s="1" t="s">
        <v>236</v>
      </c>
      <c r="R39" s="1" t="s">
        <v>159</v>
      </c>
      <c r="T39" s="1" t="s">
        <v>159</v>
      </c>
      <c r="W39" s="1" t="s">
        <v>156</v>
      </c>
      <c r="X39" s="1" t="s">
        <v>446</v>
      </c>
      <c r="Y39" s="1" t="s">
        <v>357</v>
      </c>
      <c r="Z39" s="1" t="s">
        <v>233</v>
      </c>
      <c r="AA39" s="1" t="s">
        <v>253</v>
      </c>
      <c r="AB39" s="1" t="s">
        <v>362</v>
      </c>
      <c r="AC39" s="1" t="s">
        <v>362</v>
      </c>
      <c r="AD39" s="1" t="s">
        <v>362</v>
      </c>
      <c r="AE39" s="1" t="s">
        <v>362</v>
      </c>
      <c r="AI39" s="1" t="s">
        <v>349</v>
      </c>
      <c r="AU39" s="1" t="s">
        <v>180</v>
      </c>
      <c r="AV39" s="1" t="s">
        <v>180</v>
      </c>
      <c r="AW39" s="1" t="s">
        <v>156</v>
      </c>
      <c r="AX39" s="1" t="s">
        <v>347</v>
      </c>
      <c r="AY39" s="1" t="s">
        <v>346</v>
      </c>
      <c r="AZ39" s="1" t="s">
        <v>345</v>
      </c>
      <c r="BA39" s="1" t="s">
        <v>392</v>
      </c>
      <c r="BB39" s="1">
        <v>130</v>
      </c>
      <c r="BC39" s="1">
        <v>200</v>
      </c>
      <c r="BD39" s="1">
        <v>0</v>
      </c>
      <c r="BE39" s="1">
        <v>1</v>
      </c>
      <c r="BF39" s="1">
        <v>0</v>
      </c>
      <c r="BG39" s="1">
        <v>1</v>
      </c>
      <c r="BH39" s="1">
        <v>0</v>
      </c>
      <c r="BI39" s="1">
        <v>0</v>
      </c>
      <c r="BJ39" s="1">
        <v>0</v>
      </c>
      <c r="BK39" s="1" t="s">
        <v>409</v>
      </c>
      <c r="BL39" s="1">
        <v>1986</v>
      </c>
      <c r="BM39" s="1" t="s">
        <v>159</v>
      </c>
      <c r="BO39" s="1">
        <v>3300</v>
      </c>
      <c r="BP39" s="1" t="s">
        <v>203</v>
      </c>
      <c r="BQ39" s="1" t="s">
        <v>343</v>
      </c>
      <c r="BR39" s="1" t="s">
        <v>391</v>
      </c>
      <c r="BS39" s="1" t="s">
        <v>206</v>
      </c>
      <c r="BT39" s="1" t="s">
        <v>212</v>
      </c>
    </row>
    <row r="40" spans="1:72" ht="75" x14ac:dyDescent="0.25">
      <c r="A40" s="1">
        <v>1469</v>
      </c>
      <c r="B40" s="1" t="s">
        <v>360</v>
      </c>
      <c r="C40" s="1" t="s">
        <v>506</v>
      </c>
      <c r="D40" s="1" t="s">
        <v>358</v>
      </c>
      <c r="E40" s="1" t="s">
        <v>357</v>
      </c>
      <c r="F40" s="1" t="s">
        <v>254</v>
      </c>
      <c r="G40" s="1" t="s">
        <v>355</v>
      </c>
      <c r="H40" s="1" t="s">
        <v>366</v>
      </c>
      <c r="I40" s="1" t="s">
        <v>180</v>
      </c>
      <c r="J40" s="1" t="s">
        <v>353</v>
      </c>
      <c r="K40" s="1" t="s">
        <v>352</v>
      </c>
      <c r="L40" s="1" t="s">
        <v>236</v>
      </c>
      <c r="M40" s="1" t="s">
        <v>236</v>
      </c>
      <c r="N40" s="1" t="s">
        <v>363</v>
      </c>
      <c r="O40" s="1" t="s">
        <v>236</v>
      </c>
      <c r="P40" s="1" t="s">
        <v>363</v>
      </c>
      <c r="Q40" s="1" t="s">
        <v>236</v>
      </c>
      <c r="R40" s="1" t="s">
        <v>159</v>
      </c>
      <c r="T40" s="1" t="s">
        <v>159</v>
      </c>
      <c r="W40" s="1" t="s">
        <v>159</v>
      </c>
      <c r="Z40" s="1" t="s">
        <v>232</v>
      </c>
      <c r="AA40" s="1" t="s">
        <v>362</v>
      </c>
      <c r="AB40" s="1" t="s">
        <v>362</v>
      </c>
      <c r="AC40" s="1" t="s">
        <v>233</v>
      </c>
      <c r="AD40" s="1" t="s">
        <v>362</v>
      </c>
      <c r="AE40" s="1" t="s">
        <v>362</v>
      </c>
      <c r="AF40" s="1" t="s">
        <v>159</v>
      </c>
      <c r="AI40" s="1" t="s">
        <v>349</v>
      </c>
      <c r="AU40" s="1" t="s">
        <v>180</v>
      </c>
      <c r="AV40" s="1" t="s">
        <v>348</v>
      </c>
      <c r="AW40" s="1" t="s">
        <v>159</v>
      </c>
      <c r="BA40" s="1" t="s">
        <v>392</v>
      </c>
      <c r="BB40" s="1">
        <v>110</v>
      </c>
      <c r="BC40" s="1">
        <v>190</v>
      </c>
      <c r="BD40" s="1">
        <v>0</v>
      </c>
      <c r="BE40" s="1">
        <v>1</v>
      </c>
      <c r="BF40" s="1">
        <v>0</v>
      </c>
      <c r="BG40" s="1">
        <v>1</v>
      </c>
      <c r="BH40" s="1">
        <v>0</v>
      </c>
      <c r="BI40" s="1">
        <v>0</v>
      </c>
      <c r="BJ40" s="1">
        <v>0</v>
      </c>
      <c r="BK40" s="1" t="s">
        <v>200</v>
      </c>
      <c r="BL40" s="1">
        <v>1995</v>
      </c>
      <c r="BM40" s="1" t="s">
        <v>159</v>
      </c>
      <c r="BO40" s="1">
        <v>2131</v>
      </c>
      <c r="BP40" s="1" t="s">
        <v>432</v>
      </c>
      <c r="BQ40" s="1" t="s">
        <v>391</v>
      </c>
      <c r="BR40" s="1" t="s">
        <v>205</v>
      </c>
      <c r="BS40" s="1" t="s">
        <v>206</v>
      </c>
      <c r="BT40" s="1" t="s">
        <v>212</v>
      </c>
    </row>
    <row r="41" spans="1:72" ht="45" x14ac:dyDescent="0.25">
      <c r="A41" s="1">
        <v>1469</v>
      </c>
      <c r="B41" s="1" t="s">
        <v>380</v>
      </c>
      <c r="C41" s="1" t="s">
        <v>210</v>
      </c>
      <c r="D41" s="1" t="s">
        <v>379</v>
      </c>
      <c r="E41" s="1" t="s">
        <v>357</v>
      </c>
      <c r="F41" s="1" t="s">
        <v>356</v>
      </c>
      <c r="G41" s="1" t="s">
        <v>355</v>
      </c>
      <c r="H41" s="1" t="s">
        <v>239</v>
      </c>
      <c r="I41" s="1" t="s">
        <v>180</v>
      </c>
      <c r="J41" s="1" t="s">
        <v>353</v>
      </c>
      <c r="K41" s="1" t="s">
        <v>352</v>
      </c>
      <c r="L41" s="1" t="s">
        <v>236</v>
      </c>
      <c r="M41" s="1" t="s">
        <v>165</v>
      </c>
      <c r="N41" s="1" t="s">
        <v>236</v>
      </c>
      <c r="O41" s="1" t="s">
        <v>363</v>
      </c>
      <c r="P41" s="1" t="s">
        <v>236</v>
      </c>
      <c r="Q41" s="1" t="s">
        <v>236</v>
      </c>
      <c r="R41" s="1" t="s">
        <v>159</v>
      </c>
      <c r="T41" s="1" t="s">
        <v>159</v>
      </c>
      <c r="W41" s="1" t="s">
        <v>159</v>
      </c>
      <c r="Z41" s="1" t="s">
        <v>233</v>
      </c>
      <c r="AA41" s="1" t="s">
        <v>362</v>
      </c>
      <c r="AB41" s="1" t="s">
        <v>362</v>
      </c>
      <c r="AC41" s="1" t="s">
        <v>362</v>
      </c>
      <c r="AD41" s="1" t="s">
        <v>362</v>
      </c>
      <c r="AE41" s="1" t="s">
        <v>362</v>
      </c>
      <c r="AF41" s="1" t="s">
        <v>156</v>
      </c>
      <c r="AH41" s="1" t="s">
        <v>350</v>
      </c>
      <c r="AI41" s="1" t="s">
        <v>349</v>
      </c>
      <c r="AU41" s="1" t="s">
        <v>180</v>
      </c>
      <c r="AV41" s="1" t="s">
        <v>180</v>
      </c>
      <c r="AW41" s="1" t="s">
        <v>156</v>
      </c>
      <c r="AX41" s="1" t="s">
        <v>347</v>
      </c>
      <c r="AY41" s="1" t="s">
        <v>346</v>
      </c>
      <c r="AZ41" s="1" t="s">
        <v>231</v>
      </c>
      <c r="BA41" s="1" t="s">
        <v>361</v>
      </c>
      <c r="BB41" s="1">
        <v>165</v>
      </c>
      <c r="BC41" s="1">
        <v>200</v>
      </c>
      <c r="BD41" s="1">
        <v>1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1</v>
      </c>
      <c r="BK41" s="1" t="s">
        <v>200</v>
      </c>
      <c r="BL41" s="1">
        <v>1986</v>
      </c>
      <c r="BM41" s="1" t="s">
        <v>159</v>
      </c>
      <c r="BO41" s="1">
        <v>3910</v>
      </c>
      <c r="BP41" s="1" t="s">
        <v>370</v>
      </c>
      <c r="BQ41" s="1" t="s">
        <v>391</v>
      </c>
      <c r="BR41" s="1" t="s">
        <v>343</v>
      </c>
      <c r="BS41" s="1" t="s">
        <v>213</v>
      </c>
      <c r="BT41" s="1" t="s">
        <v>212</v>
      </c>
    </row>
    <row r="42" spans="1:72" ht="45" x14ac:dyDescent="0.25">
      <c r="A42" s="1">
        <v>1469</v>
      </c>
      <c r="B42" s="1" t="s">
        <v>375</v>
      </c>
      <c r="C42" s="1" t="s">
        <v>569</v>
      </c>
      <c r="D42" s="1" t="s">
        <v>444</v>
      </c>
      <c r="E42" s="1" t="s">
        <v>357</v>
      </c>
      <c r="F42" s="1" t="s">
        <v>254</v>
      </c>
      <c r="G42" s="1" t="s">
        <v>355</v>
      </c>
      <c r="H42" s="1" t="s">
        <v>354</v>
      </c>
      <c r="I42" s="1" t="s">
        <v>180</v>
      </c>
      <c r="J42" s="1" t="s">
        <v>353</v>
      </c>
      <c r="K42" s="1" t="s">
        <v>364</v>
      </c>
      <c r="L42" s="1" t="s">
        <v>236</v>
      </c>
      <c r="M42" s="1" t="s">
        <v>165</v>
      </c>
      <c r="N42" s="1" t="s">
        <v>165</v>
      </c>
      <c r="O42" s="1" t="s">
        <v>236</v>
      </c>
      <c r="P42" s="1" t="s">
        <v>236</v>
      </c>
      <c r="Q42" s="1" t="s">
        <v>236</v>
      </c>
      <c r="R42" s="1" t="s">
        <v>159</v>
      </c>
      <c r="T42" s="1" t="s">
        <v>159</v>
      </c>
      <c r="W42" s="1" t="s">
        <v>159</v>
      </c>
      <c r="Z42" s="1" t="s">
        <v>232</v>
      </c>
      <c r="AA42" s="1" t="s">
        <v>253</v>
      </c>
      <c r="AB42" s="1" t="s">
        <v>362</v>
      </c>
      <c r="AC42" s="1" t="s">
        <v>362</v>
      </c>
      <c r="AD42" s="1" t="s">
        <v>253</v>
      </c>
      <c r="AE42" s="1" t="s">
        <v>362</v>
      </c>
      <c r="AF42" s="1" t="s">
        <v>159</v>
      </c>
      <c r="AI42" s="1" t="s">
        <v>349</v>
      </c>
      <c r="AU42" s="1" t="s">
        <v>180</v>
      </c>
      <c r="AV42" s="1" t="s">
        <v>176</v>
      </c>
      <c r="AW42" s="1" t="s">
        <v>159</v>
      </c>
      <c r="BA42" s="1" t="s">
        <v>344</v>
      </c>
      <c r="BC42" s="1">
        <v>110</v>
      </c>
      <c r="BD42" s="1">
        <v>0</v>
      </c>
      <c r="BE42" s="1">
        <v>0</v>
      </c>
      <c r="BF42" s="1">
        <v>1</v>
      </c>
      <c r="BG42" s="1">
        <v>0</v>
      </c>
      <c r="BH42" s="1">
        <v>0</v>
      </c>
      <c r="BI42" s="1">
        <v>0</v>
      </c>
      <c r="BJ42" s="1">
        <v>1</v>
      </c>
      <c r="BK42" s="1" t="s">
        <v>200</v>
      </c>
      <c r="BL42" s="1">
        <v>1995</v>
      </c>
      <c r="BM42" s="1" t="s">
        <v>159</v>
      </c>
      <c r="BO42" s="1">
        <v>4034</v>
      </c>
      <c r="BP42" s="1" t="s">
        <v>203</v>
      </c>
      <c r="BQ42" s="1" t="s">
        <v>343</v>
      </c>
      <c r="BR42" s="1" t="s">
        <v>205</v>
      </c>
      <c r="BS42" s="1" t="s">
        <v>206</v>
      </c>
      <c r="BT42" s="1" t="s">
        <v>207</v>
      </c>
    </row>
    <row r="43" spans="1:72" ht="45" x14ac:dyDescent="0.25">
      <c r="A43" s="1">
        <v>1469</v>
      </c>
      <c r="B43" s="1" t="s">
        <v>380</v>
      </c>
      <c r="C43" s="1" t="s">
        <v>433</v>
      </c>
      <c r="D43" s="1" t="s">
        <v>379</v>
      </c>
      <c r="E43" s="1" t="s">
        <v>414</v>
      </c>
      <c r="F43" s="1" t="s">
        <v>254</v>
      </c>
      <c r="G43" s="1" t="s">
        <v>355</v>
      </c>
      <c r="H43" s="1" t="s">
        <v>354</v>
      </c>
      <c r="I43" s="1" t="s">
        <v>180</v>
      </c>
      <c r="J43" s="1" t="s">
        <v>353</v>
      </c>
      <c r="K43" s="1" t="s">
        <v>364</v>
      </c>
      <c r="M43" s="1" t="s">
        <v>165</v>
      </c>
      <c r="R43" s="1" t="s">
        <v>159</v>
      </c>
      <c r="T43" s="1" t="s">
        <v>159</v>
      </c>
      <c r="W43" s="1" t="s">
        <v>156</v>
      </c>
      <c r="X43" s="1" t="s">
        <v>568</v>
      </c>
      <c r="Y43" s="1" t="s">
        <v>429</v>
      </c>
      <c r="Z43" s="1" t="s">
        <v>233</v>
      </c>
      <c r="AA43" s="1" t="s">
        <v>362</v>
      </c>
      <c r="AB43" s="1" t="s">
        <v>362</v>
      </c>
      <c r="AC43" s="1" t="s">
        <v>362</v>
      </c>
      <c r="AD43" s="1" t="s">
        <v>362</v>
      </c>
      <c r="AE43" s="1" t="s">
        <v>362</v>
      </c>
      <c r="AF43" s="1" t="s">
        <v>159</v>
      </c>
      <c r="AI43" s="1" t="s">
        <v>349</v>
      </c>
      <c r="AU43" s="1" t="s">
        <v>180</v>
      </c>
      <c r="AV43" s="1" t="s">
        <v>180</v>
      </c>
      <c r="AW43" s="1" t="s">
        <v>156</v>
      </c>
      <c r="AX43" s="1" t="s">
        <v>417</v>
      </c>
      <c r="AY43" s="1" t="s">
        <v>402</v>
      </c>
      <c r="AZ43" s="1" t="s">
        <v>345</v>
      </c>
      <c r="BA43" s="1" t="s">
        <v>361</v>
      </c>
      <c r="BB43" s="1">
        <v>140</v>
      </c>
      <c r="BC43" s="1">
        <v>160</v>
      </c>
      <c r="BD43" s="1">
        <v>1</v>
      </c>
      <c r="BE43" s="1">
        <v>1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 t="s">
        <v>200</v>
      </c>
      <c r="BL43" s="1">
        <v>1994</v>
      </c>
      <c r="BM43" s="1" t="s">
        <v>159</v>
      </c>
      <c r="BO43" s="1">
        <v>5144</v>
      </c>
      <c r="BP43" s="1" t="s">
        <v>203</v>
      </c>
      <c r="BQ43" s="1" t="s">
        <v>205</v>
      </c>
      <c r="BR43" s="1" t="s">
        <v>343</v>
      </c>
      <c r="BS43" s="1" t="s">
        <v>206</v>
      </c>
      <c r="BT43" s="1" t="s">
        <v>212</v>
      </c>
    </row>
    <row r="44" spans="1:72" ht="45" x14ac:dyDescent="0.25">
      <c r="A44" s="1">
        <v>1469</v>
      </c>
      <c r="B44" s="1" t="s">
        <v>375</v>
      </c>
      <c r="C44" s="1" t="s">
        <v>374</v>
      </c>
      <c r="D44" s="1" t="s">
        <v>379</v>
      </c>
      <c r="E44" s="1" t="s">
        <v>372</v>
      </c>
      <c r="F44" s="1" t="s">
        <v>356</v>
      </c>
      <c r="G44" s="1" t="s">
        <v>355</v>
      </c>
      <c r="H44" s="1" t="s">
        <v>239</v>
      </c>
      <c r="I44" s="1" t="s">
        <v>180</v>
      </c>
      <c r="J44" s="1" t="s">
        <v>353</v>
      </c>
      <c r="K44" s="1" t="s">
        <v>352</v>
      </c>
      <c r="O44" s="1" t="s">
        <v>165</v>
      </c>
      <c r="R44" s="1" t="s">
        <v>159</v>
      </c>
      <c r="T44" s="1" t="s">
        <v>159</v>
      </c>
      <c r="W44" s="1" t="s">
        <v>156</v>
      </c>
      <c r="X44" s="1" t="s">
        <v>567</v>
      </c>
      <c r="Y44" s="1" t="s">
        <v>357</v>
      </c>
      <c r="Z44" s="1" t="s">
        <v>232</v>
      </c>
      <c r="AC44" s="1" t="s">
        <v>385</v>
      </c>
      <c r="AF44" s="1" t="s">
        <v>159</v>
      </c>
      <c r="AI44" s="1" t="s">
        <v>349</v>
      </c>
      <c r="AU44" s="1" t="s">
        <v>180</v>
      </c>
      <c r="AV44" s="1" t="s">
        <v>348</v>
      </c>
      <c r="AW44" s="1" t="s">
        <v>156</v>
      </c>
      <c r="AX44" s="1" t="s">
        <v>347</v>
      </c>
      <c r="AY44" s="1" t="s">
        <v>346</v>
      </c>
      <c r="AZ44" s="1" t="s">
        <v>231</v>
      </c>
      <c r="BA44" s="1" t="s">
        <v>344</v>
      </c>
      <c r="BB44" s="1">
        <v>120</v>
      </c>
      <c r="BC44" s="1">
        <v>150</v>
      </c>
      <c r="BD44" s="1">
        <v>1</v>
      </c>
      <c r="BE44" s="1">
        <v>1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 t="s">
        <v>200</v>
      </c>
      <c r="BL44" s="1">
        <v>1989</v>
      </c>
      <c r="BM44" s="1" t="s">
        <v>159</v>
      </c>
      <c r="BO44" s="1">
        <v>1182</v>
      </c>
      <c r="BP44" s="1" t="s">
        <v>203</v>
      </c>
      <c r="BQ44" s="1" t="s">
        <v>205</v>
      </c>
      <c r="BR44" s="1" t="s">
        <v>205</v>
      </c>
      <c r="BS44" s="1" t="s">
        <v>206</v>
      </c>
      <c r="BT44" s="1" t="s">
        <v>212</v>
      </c>
    </row>
    <row r="45" spans="1:72" ht="45" x14ac:dyDescent="0.25">
      <c r="A45" s="1">
        <v>1469</v>
      </c>
      <c r="B45" s="1" t="s">
        <v>416</v>
      </c>
      <c r="C45" s="1" t="s">
        <v>461</v>
      </c>
      <c r="D45" s="1" t="s">
        <v>415</v>
      </c>
      <c r="E45" s="1" t="s">
        <v>357</v>
      </c>
      <c r="F45" s="1" t="s">
        <v>254</v>
      </c>
      <c r="G45" s="1" t="s">
        <v>355</v>
      </c>
      <c r="H45" s="1" t="s">
        <v>366</v>
      </c>
      <c r="I45" s="1" t="s">
        <v>180</v>
      </c>
      <c r="J45" s="1" t="s">
        <v>353</v>
      </c>
      <c r="K45" s="1" t="s">
        <v>352</v>
      </c>
      <c r="L45" s="1" t="s">
        <v>236</v>
      </c>
      <c r="M45" s="1" t="s">
        <v>236</v>
      </c>
      <c r="N45" s="1" t="s">
        <v>363</v>
      </c>
      <c r="O45" s="1" t="s">
        <v>363</v>
      </c>
      <c r="P45" s="1" t="s">
        <v>236</v>
      </c>
      <c r="Q45" s="1" t="s">
        <v>236</v>
      </c>
      <c r="R45" s="1" t="s">
        <v>159</v>
      </c>
      <c r="W45" s="1" t="s">
        <v>159</v>
      </c>
      <c r="Z45" s="1" t="s">
        <v>232</v>
      </c>
      <c r="AA45" s="1" t="s">
        <v>362</v>
      </c>
      <c r="AB45" s="1" t="s">
        <v>362</v>
      </c>
      <c r="AC45" s="1" t="s">
        <v>362</v>
      </c>
      <c r="AD45" s="1" t="s">
        <v>362</v>
      </c>
      <c r="AE45" s="1" t="s">
        <v>362</v>
      </c>
      <c r="AF45" s="1" t="s">
        <v>159</v>
      </c>
      <c r="AI45" s="1" t="s">
        <v>349</v>
      </c>
      <c r="AU45" s="1" t="s">
        <v>180</v>
      </c>
      <c r="AV45" s="1" t="s">
        <v>348</v>
      </c>
      <c r="AW45" s="1" t="s">
        <v>159</v>
      </c>
      <c r="BA45" s="1" t="s">
        <v>361</v>
      </c>
      <c r="BB45" s="1">
        <v>180</v>
      </c>
      <c r="BC45" s="1">
        <v>180</v>
      </c>
      <c r="BD45" s="1">
        <v>0</v>
      </c>
      <c r="BE45" s="1">
        <v>1</v>
      </c>
      <c r="BF45" s="1">
        <v>0</v>
      </c>
      <c r="BG45" s="1">
        <v>1</v>
      </c>
      <c r="BH45" s="1">
        <v>0</v>
      </c>
      <c r="BI45" s="1">
        <v>0</v>
      </c>
      <c r="BJ45" s="1">
        <v>0</v>
      </c>
      <c r="BK45" s="1" t="s">
        <v>200</v>
      </c>
      <c r="BL45" s="1">
        <v>1995</v>
      </c>
      <c r="BM45" s="1" t="s">
        <v>159</v>
      </c>
      <c r="BO45" s="1">
        <v>3152</v>
      </c>
      <c r="BP45" s="1" t="s">
        <v>370</v>
      </c>
      <c r="BQ45" s="1" t="s">
        <v>391</v>
      </c>
      <c r="BR45" s="1" t="s">
        <v>391</v>
      </c>
      <c r="BS45" s="1" t="s">
        <v>243</v>
      </c>
      <c r="BT45" s="1" t="s">
        <v>212</v>
      </c>
    </row>
    <row r="46" spans="1:72" ht="45" hidden="1" x14ac:dyDescent="0.25">
      <c r="A46" s="1">
        <v>1469</v>
      </c>
      <c r="B46" s="1" t="s">
        <v>360</v>
      </c>
      <c r="C46" s="1" t="s">
        <v>431</v>
      </c>
      <c r="D46" s="1" t="s">
        <v>422</v>
      </c>
      <c r="E46" s="1" t="s">
        <v>357</v>
      </c>
      <c r="F46" s="1" t="s">
        <v>254</v>
      </c>
      <c r="G46" s="1" t="s">
        <v>355</v>
      </c>
      <c r="H46" s="1" t="s">
        <v>366</v>
      </c>
      <c r="I46" s="1" t="s">
        <v>180</v>
      </c>
      <c r="J46" s="1" t="s">
        <v>353</v>
      </c>
      <c r="K46" s="1" t="s">
        <v>352</v>
      </c>
      <c r="L46" s="1" t="s">
        <v>236</v>
      </c>
      <c r="M46" s="1" t="s">
        <v>236</v>
      </c>
      <c r="N46" s="1" t="s">
        <v>363</v>
      </c>
      <c r="O46" s="1" t="s">
        <v>236</v>
      </c>
      <c r="P46" s="1" t="s">
        <v>236</v>
      </c>
      <c r="Q46" s="1" t="s">
        <v>236</v>
      </c>
      <c r="R46" s="1" t="s">
        <v>156</v>
      </c>
      <c r="S46" s="1" t="s">
        <v>406</v>
      </c>
      <c r="T46" s="1" t="s">
        <v>159</v>
      </c>
      <c r="W46" s="1" t="s">
        <v>159</v>
      </c>
      <c r="Z46" s="1" t="s">
        <v>232</v>
      </c>
      <c r="AA46" s="1" t="s">
        <v>362</v>
      </c>
      <c r="AB46" s="1" t="s">
        <v>362</v>
      </c>
      <c r="AC46" s="1" t="s">
        <v>362</v>
      </c>
      <c r="AD46" s="1" t="s">
        <v>362</v>
      </c>
      <c r="AE46" s="1" t="s">
        <v>362</v>
      </c>
      <c r="AF46" s="1" t="s">
        <v>159</v>
      </c>
      <c r="AI46" s="1" t="s">
        <v>349</v>
      </c>
      <c r="AU46" s="1" t="s">
        <v>180</v>
      </c>
      <c r="AV46" s="1" t="s">
        <v>348</v>
      </c>
      <c r="AW46" s="1" t="s">
        <v>159</v>
      </c>
      <c r="BD46" s="1" t="s">
        <v>150</v>
      </c>
      <c r="BE46" s="1" t="s">
        <v>150</v>
      </c>
      <c r="BF46" s="1" t="s">
        <v>150</v>
      </c>
      <c r="BG46" s="1" t="s">
        <v>150</v>
      </c>
      <c r="BH46" s="1" t="s">
        <v>150</v>
      </c>
      <c r="BI46" s="1" t="s">
        <v>150</v>
      </c>
      <c r="BJ46" s="1" t="s">
        <v>150</v>
      </c>
    </row>
    <row r="47" spans="1:72" ht="30" hidden="1" x14ac:dyDescent="0.25">
      <c r="A47" s="1">
        <v>1469</v>
      </c>
      <c r="B47" s="1" t="s">
        <v>380</v>
      </c>
      <c r="C47" s="1" t="s">
        <v>463</v>
      </c>
      <c r="D47" s="1" t="s">
        <v>422</v>
      </c>
      <c r="E47" s="1" t="s">
        <v>357</v>
      </c>
      <c r="BD47" s="1" t="s">
        <v>150</v>
      </c>
      <c r="BE47" s="1" t="s">
        <v>150</v>
      </c>
      <c r="BF47" s="1" t="s">
        <v>150</v>
      </c>
      <c r="BG47" s="1" t="s">
        <v>150</v>
      </c>
      <c r="BH47" s="1" t="s">
        <v>150</v>
      </c>
      <c r="BI47" s="1" t="s">
        <v>150</v>
      </c>
      <c r="BJ47" s="1" t="s">
        <v>150</v>
      </c>
    </row>
    <row r="48" spans="1:72" ht="45" x14ac:dyDescent="0.25">
      <c r="A48" s="1">
        <v>1469</v>
      </c>
      <c r="B48" s="1" t="s">
        <v>380</v>
      </c>
      <c r="C48" s="1" t="s">
        <v>463</v>
      </c>
      <c r="D48" s="1" t="s">
        <v>422</v>
      </c>
      <c r="E48" s="1" t="s">
        <v>357</v>
      </c>
      <c r="F48" s="1" t="s">
        <v>356</v>
      </c>
      <c r="G48" s="1" t="s">
        <v>355</v>
      </c>
      <c r="H48" s="1" t="s">
        <v>354</v>
      </c>
      <c r="I48" s="1" t="s">
        <v>180</v>
      </c>
      <c r="J48" s="1" t="s">
        <v>353</v>
      </c>
      <c r="K48" s="1" t="s">
        <v>364</v>
      </c>
      <c r="L48" s="1" t="s">
        <v>236</v>
      </c>
      <c r="M48" s="1" t="s">
        <v>165</v>
      </c>
      <c r="N48" s="1" t="s">
        <v>165</v>
      </c>
      <c r="O48" s="1" t="s">
        <v>165</v>
      </c>
      <c r="P48" s="1" t="s">
        <v>165</v>
      </c>
      <c r="Q48" s="1" t="s">
        <v>165</v>
      </c>
      <c r="R48" s="1" t="s">
        <v>159</v>
      </c>
      <c r="T48" s="1" t="s">
        <v>159</v>
      </c>
      <c r="W48" s="1" t="s">
        <v>159</v>
      </c>
      <c r="Z48" s="1" t="s">
        <v>232</v>
      </c>
      <c r="AA48" s="1" t="s">
        <v>253</v>
      </c>
      <c r="AB48" s="1" t="s">
        <v>362</v>
      </c>
      <c r="AC48" s="1" t="s">
        <v>362</v>
      </c>
      <c r="AD48" s="1" t="s">
        <v>362</v>
      </c>
      <c r="AE48" s="1" t="s">
        <v>362</v>
      </c>
      <c r="AF48" s="1" t="s">
        <v>159</v>
      </c>
      <c r="AI48" s="1" t="s">
        <v>349</v>
      </c>
      <c r="AU48" s="1" t="s">
        <v>180</v>
      </c>
      <c r="AV48" s="1" t="s">
        <v>180</v>
      </c>
      <c r="AW48" s="1" t="s">
        <v>156</v>
      </c>
      <c r="AX48" s="1" t="s">
        <v>347</v>
      </c>
      <c r="AY48" s="1" t="s">
        <v>346</v>
      </c>
      <c r="AZ48" s="1" t="s">
        <v>231</v>
      </c>
      <c r="BA48" s="1" t="s">
        <v>344</v>
      </c>
      <c r="BB48" s="1">
        <v>170</v>
      </c>
      <c r="BC48" s="1">
        <v>190</v>
      </c>
      <c r="BD48" s="1">
        <v>0</v>
      </c>
      <c r="BE48" s="1">
        <v>1</v>
      </c>
      <c r="BF48" s="1">
        <v>1</v>
      </c>
      <c r="BG48" s="1">
        <v>0</v>
      </c>
      <c r="BH48" s="1">
        <v>0</v>
      </c>
      <c r="BI48" s="1">
        <v>0</v>
      </c>
      <c r="BJ48" s="1">
        <v>0</v>
      </c>
      <c r="BK48" s="1" t="s">
        <v>409</v>
      </c>
      <c r="BL48" s="1">
        <v>1988</v>
      </c>
      <c r="BM48" s="1" t="s">
        <v>159</v>
      </c>
      <c r="BO48" s="1">
        <v>1046</v>
      </c>
      <c r="BP48" s="1" t="s">
        <v>370</v>
      </c>
      <c r="BQ48" s="1" t="s">
        <v>400</v>
      </c>
      <c r="BR48" s="1" t="s">
        <v>400</v>
      </c>
      <c r="BS48" s="1" t="s">
        <v>243</v>
      </c>
      <c r="BT48" s="1" t="s">
        <v>207</v>
      </c>
    </row>
    <row r="49" spans="1:72" ht="45" x14ac:dyDescent="0.25">
      <c r="A49" s="1">
        <v>1469</v>
      </c>
      <c r="B49" s="1" t="s">
        <v>360</v>
      </c>
      <c r="C49" s="1" t="s">
        <v>368</v>
      </c>
      <c r="D49" s="1" t="s">
        <v>358</v>
      </c>
      <c r="E49" s="1" t="s">
        <v>357</v>
      </c>
      <c r="F49" s="1" t="s">
        <v>356</v>
      </c>
      <c r="G49" s="1" t="s">
        <v>355</v>
      </c>
      <c r="H49" s="1" t="s">
        <v>366</v>
      </c>
      <c r="I49" s="1" t="s">
        <v>180</v>
      </c>
      <c r="J49" s="1" t="s">
        <v>353</v>
      </c>
      <c r="K49" s="1" t="s">
        <v>364</v>
      </c>
      <c r="L49" s="1" t="s">
        <v>236</v>
      </c>
      <c r="M49" s="1" t="s">
        <v>236</v>
      </c>
      <c r="N49" s="1" t="s">
        <v>165</v>
      </c>
      <c r="O49" s="1" t="s">
        <v>236</v>
      </c>
      <c r="P49" s="1" t="s">
        <v>236</v>
      </c>
      <c r="Q49" s="1" t="s">
        <v>236</v>
      </c>
      <c r="R49" s="1" t="s">
        <v>159</v>
      </c>
      <c r="T49" s="1" t="s">
        <v>159</v>
      </c>
      <c r="W49" s="1" t="s">
        <v>159</v>
      </c>
      <c r="Z49" s="1" t="s">
        <v>253</v>
      </c>
      <c r="AA49" s="1" t="s">
        <v>362</v>
      </c>
      <c r="AB49" s="1" t="s">
        <v>362</v>
      </c>
      <c r="AC49" s="1" t="s">
        <v>362</v>
      </c>
      <c r="AD49" s="1" t="s">
        <v>362</v>
      </c>
      <c r="AE49" s="1" t="s">
        <v>362</v>
      </c>
      <c r="AF49" s="1" t="s">
        <v>159</v>
      </c>
      <c r="AI49" s="1" t="s">
        <v>349</v>
      </c>
      <c r="AU49" s="1" t="s">
        <v>180</v>
      </c>
      <c r="AV49" s="1" t="s">
        <v>180</v>
      </c>
      <c r="AW49" s="1" t="s">
        <v>156</v>
      </c>
      <c r="AX49" s="1" t="s">
        <v>347</v>
      </c>
      <c r="AY49" s="1" t="s">
        <v>346</v>
      </c>
      <c r="AZ49" s="1" t="s">
        <v>345</v>
      </c>
      <c r="BA49" s="1" t="s">
        <v>344</v>
      </c>
      <c r="BB49" s="1">
        <v>160</v>
      </c>
      <c r="BC49" s="1">
        <v>160</v>
      </c>
      <c r="BD49" s="1">
        <v>0</v>
      </c>
      <c r="BE49" s="1">
        <v>0</v>
      </c>
      <c r="BF49" s="1">
        <v>0</v>
      </c>
      <c r="BG49" s="1">
        <v>0</v>
      </c>
      <c r="BH49" s="1">
        <v>1</v>
      </c>
      <c r="BI49" s="1">
        <v>0</v>
      </c>
      <c r="BJ49" s="1">
        <v>1</v>
      </c>
      <c r="BK49" s="1" t="s">
        <v>409</v>
      </c>
      <c r="BL49" s="1">
        <v>1988</v>
      </c>
      <c r="BM49" s="1" t="s">
        <v>159</v>
      </c>
      <c r="BO49" s="1">
        <v>4183</v>
      </c>
      <c r="BP49" s="1" t="s">
        <v>370</v>
      </c>
      <c r="BQ49" s="1" t="s">
        <v>391</v>
      </c>
      <c r="BR49" s="1" t="s">
        <v>391</v>
      </c>
      <c r="BS49" s="1" t="s">
        <v>213</v>
      </c>
      <c r="BT49" s="1" t="s">
        <v>212</v>
      </c>
    </row>
    <row r="50" spans="1:72" ht="45" x14ac:dyDescent="0.25">
      <c r="A50" s="1">
        <v>1469</v>
      </c>
      <c r="B50" s="1" t="s">
        <v>416</v>
      </c>
      <c r="C50" s="1" t="s">
        <v>461</v>
      </c>
      <c r="D50" s="1" t="s">
        <v>415</v>
      </c>
      <c r="E50" s="1" t="s">
        <v>414</v>
      </c>
      <c r="F50" s="1" t="s">
        <v>254</v>
      </c>
      <c r="G50" s="1" t="s">
        <v>355</v>
      </c>
      <c r="H50" s="1" t="s">
        <v>354</v>
      </c>
      <c r="I50" s="1" t="s">
        <v>180</v>
      </c>
      <c r="J50" s="1" t="s">
        <v>388</v>
      </c>
      <c r="K50" s="1" t="s">
        <v>352</v>
      </c>
      <c r="M50" s="1" t="s">
        <v>165</v>
      </c>
      <c r="N50" s="1" t="s">
        <v>165</v>
      </c>
      <c r="R50" s="1" t="s">
        <v>159</v>
      </c>
      <c r="T50" s="1" t="s">
        <v>159</v>
      </c>
      <c r="W50" s="1" t="s">
        <v>156</v>
      </c>
      <c r="X50" s="1" t="s">
        <v>566</v>
      </c>
      <c r="Y50" s="1" t="s">
        <v>429</v>
      </c>
      <c r="Z50" s="1" t="s">
        <v>253</v>
      </c>
      <c r="AA50" s="1" t="s">
        <v>362</v>
      </c>
      <c r="AB50" s="1" t="s">
        <v>362</v>
      </c>
      <c r="AC50" s="1" t="s">
        <v>362</v>
      </c>
      <c r="AD50" s="1" t="s">
        <v>362</v>
      </c>
      <c r="AE50" s="1" t="s">
        <v>362</v>
      </c>
      <c r="AF50" s="1" t="s">
        <v>159</v>
      </c>
      <c r="AI50" s="1" t="s">
        <v>349</v>
      </c>
      <c r="AU50" s="1" t="s">
        <v>180</v>
      </c>
      <c r="AV50" s="1" t="s">
        <v>180</v>
      </c>
      <c r="AW50" s="1" t="s">
        <v>156</v>
      </c>
      <c r="AX50" s="1" t="s">
        <v>512</v>
      </c>
      <c r="AY50" s="1" t="s">
        <v>346</v>
      </c>
      <c r="AZ50" s="1" t="s">
        <v>231</v>
      </c>
      <c r="BA50" s="1" t="s">
        <v>344</v>
      </c>
      <c r="BB50" s="1">
        <v>110</v>
      </c>
      <c r="BC50" s="1">
        <v>130</v>
      </c>
      <c r="BD50" s="1">
        <v>0</v>
      </c>
      <c r="BE50" s="1">
        <v>1</v>
      </c>
      <c r="BF50" s="1">
        <v>0</v>
      </c>
      <c r="BG50" s="1">
        <v>0</v>
      </c>
      <c r="BH50" s="1">
        <v>0</v>
      </c>
      <c r="BI50" s="1">
        <v>0</v>
      </c>
      <c r="BJ50" s="1">
        <v>1</v>
      </c>
      <c r="BK50" s="1" t="s">
        <v>200</v>
      </c>
      <c r="BL50" s="1">
        <v>1995</v>
      </c>
      <c r="BM50" s="1" t="s">
        <v>159</v>
      </c>
      <c r="BO50" s="1">
        <v>3355</v>
      </c>
      <c r="BP50" s="1" t="s">
        <v>203</v>
      </c>
      <c r="BQ50" s="1" t="s">
        <v>391</v>
      </c>
      <c r="BR50" s="1" t="s">
        <v>342</v>
      </c>
      <c r="BS50" s="1" t="s">
        <v>243</v>
      </c>
      <c r="BT50" s="1" t="s">
        <v>207</v>
      </c>
    </row>
    <row r="51" spans="1:72" ht="45" x14ac:dyDescent="0.25">
      <c r="A51" s="1">
        <v>1469</v>
      </c>
      <c r="B51" s="1" t="s">
        <v>360</v>
      </c>
      <c r="C51" s="1" t="s">
        <v>462</v>
      </c>
      <c r="D51" s="1" t="s">
        <v>438</v>
      </c>
      <c r="E51" s="1" t="s">
        <v>357</v>
      </c>
      <c r="F51" s="1" t="s">
        <v>254</v>
      </c>
      <c r="G51" s="1" t="s">
        <v>355</v>
      </c>
      <c r="H51" s="1" t="s">
        <v>366</v>
      </c>
      <c r="I51" s="1" t="s">
        <v>180</v>
      </c>
      <c r="J51" s="1" t="s">
        <v>353</v>
      </c>
      <c r="K51" s="1" t="s">
        <v>352</v>
      </c>
      <c r="L51" s="1" t="s">
        <v>165</v>
      </c>
      <c r="M51" s="1" t="s">
        <v>363</v>
      </c>
      <c r="N51" s="1" t="s">
        <v>363</v>
      </c>
      <c r="R51" s="1" t="s">
        <v>159</v>
      </c>
      <c r="T51" s="1" t="s">
        <v>159</v>
      </c>
      <c r="W51" s="1" t="s">
        <v>159</v>
      </c>
      <c r="Z51" s="1" t="s">
        <v>233</v>
      </c>
      <c r="AA51" s="1" t="s">
        <v>362</v>
      </c>
      <c r="AB51" s="1" t="s">
        <v>362</v>
      </c>
      <c r="AC51" s="1" t="s">
        <v>362</v>
      </c>
      <c r="AD51" s="1" t="s">
        <v>362</v>
      </c>
      <c r="AE51" s="1" t="s">
        <v>362</v>
      </c>
      <c r="AF51" s="1" t="s">
        <v>159</v>
      </c>
      <c r="AI51" s="1" t="s">
        <v>349</v>
      </c>
      <c r="AU51" s="1" t="s">
        <v>180</v>
      </c>
      <c r="AV51" s="1" t="s">
        <v>348</v>
      </c>
      <c r="AW51" s="1" t="s">
        <v>156</v>
      </c>
      <c r="AX51" s="1" t="s">
        <v>512</v>
      </c>
      <c r="AY51" s="1" t="s">
        <v>402</v>
      </c>
      <c r="AZ51" s="1" t="s">
        <v>231</v>
      </c>
      <c r="BA51" s="1" t="s">
        <v>344</v>
      </c>
      <c r="BB51" s="1">
        <v>120</v>
      </c>
      <c r="BC51" s="1">
        <v>160</v>
      </c>
      <c r="BD51" s="1">
        <v>0</v>
      </c>
      <c r="BE51" s="1">
        <v>0</v>
      </c>
      <c r="BF51" s="1">
        <v>1</v>
      </c>
      <c r="BG51" s="1">
        <v>0</v>
      </c>
      <c r="BH51" s="1">
        <v>0</v>
      </c>
      <c r="BI51" s="1">
        <v>0</v>
      </c>
      <c r="BJ51" s="1">
        <v>1</v>
      </c>
      <c r="BK51" s="1" t="s">
        <v>200</v>
      </c>
      <c r="BL51" s="1">
        <v>1994</v>
      </c>
      <c r="BM51" s="1" t="s">
        <v>159</v>
      </c>
      <c r="BO51" s="1">
        <v>3910</v>
      </c>
      <c r="BP51" s="1" t="s">
        <v>370</v>
      </c>
      <c r="BQ51" s="1" t="s">
        <v>343</v>
      </c>
      <c r="BR51" s="1" t="s">
        <v>342</v>
      </c>
      <c r="BS51" s="1" t="s">
        <v>206</v>
      </c>
      <c r="BT51" s="1" t="s">
        <v>212</v>
      </c>
    </row>
    <row r="52" spans="1:72" ht="45" x14ac:dyDescent="0.25">
      <c r="A52" s="1">
        <v>1469</v>
      </c>
      <c r="B52" s="1" t="s">
        <v>416</v>
      </c>
      <c r="C52" s="1" t="s">
        <v>241</v>
      </c>
      <c r="D52" s="1" t="s">
        <v>415</v>
      </c>
      <c r="E52" s="1" t="s">
        <v>357</v>
      </c>
      <c r="F52" s="1" t="s">
        <v>356</v>
      </c>
      <c r="G52" s="1" t="s">
        <v>355</v>
      </c>
      <c r="H52" s="1" t="s">
        <v>239</v>
      </c>
      <c r="I52" s="1" t="s">
        <v>180</v>
      </c>
      <c r="J52" s="1" t="s">
        <v>353</v>
      </c>
      <c r="K52" s="1" t="s">
        <v>352</v>
      </c>
      <c r="L52" s="1" t="s">
        <v>236</v>
      </c>
      <c r="M52" s="1" t="s">
        <v>236</v>
      </c>
      <c r="N52" s="1" t="s">
        <v>236</v>
      </c>
      <c r="O52" s="1" t="s">
        <v>236</v>
      </c>
      <c r="P52" s="1" t="s">
        <v>236</v>
      </c>
      <c r="Q52" s="1" t="s">
        <v>236</v>
      </c>
      <c r="R52" s="1" t="s">
        <v>159</v>
      </c>
      <c r="T52" s="1" t="s">
        <v>159</v>
      </c>
      <c r="W52" s="1" t="s">
        <v>159</v>
      </c>
      <c r="Z52" s="1" t="s">
        <v>233</v>
      </c>
      <c r="AA52" s="1" t="s">
        <v>253</v>
      </c>
      <c r="AB52" s="1" t="s">
        <v>362</v>
      </c>
      <c r="AC52" s="1" t="s">
        <v>362</v>
      </c>
      <c r="AD52" s="1" t="s">
        <v>362</v>
      </c>
      <c r="AE52" s="1" t="s">
        <v>362</v>
      </c>
      <c r="AF52" s="1" t="s">
        <v>159</v>
      </c>
      <c r="AI52" s="1" t="s">
        <v>349</v>
      </c>
      <c r="AU52" s="1" t="s">
        <v>180</v>
      </c>
      <c r="AV52" s="1" t="s">
        <v>180</v>
      </c>
      <c r="AW52" s="1" t="s">
        <v>156</v>
      </c>
      <c r="AX52" s="1" t="s">
        <v>347</v>
      </c>
      <c r="AY52" s="1" t="s">
        <v>346</v>
      </c>
      <c r="AZ52" s="1" t="s">
        <v>345</v>
      </c>
      <c r="BA52" s="1" t="s">
        <v>361</v>
      </c>
      <c r="BB52" s="1">
        <v>150</v>
      </c>
      <c r="BC52" s="1">
        <v>180</v>
      </c>
      <c r="BD52" s="1">
        <v>0</v>
      </c>
      <c r="BE52" s="1">
        <v>0</v>
      </c>
      <c r="BF52" s="1">
        <v>1</v>
      </c>
      <c r="BG52" s="1">
        <v>1</v>
      </c>
      <c r="BH52" s="1">
        <v>0</v>
      </c>
      <c r="BI52" s="1">
        <v>0</v>
      </c>
      <c r="BJ52" s="1">
        <v>0</v>
      </c>
      <c r="BK52" s="1" t="s">
        <v>200</v>
      </c>
      <c r="BL52" s="1">
        <v>1989</v>
      </c>
      <c r="BM52" s="1" t="s">
        <v>159</v>
      </c>
      <c r="BO52" s="1">
        <v>3300</v>
      </c>
      <c r="BP52" s="1" t="s">
        <v>370</v>
      </c>
      <c r="BQ52" s="1" t="s">
        <v>391</v>
      </c>
      <c r="BR52" s="1" t="s">
        <v>342</v>
      </c>
      <c r="BS52" s="1" t="s">
        <v>206</v>
      </c>
      <c r="BT52" s="1" t="s">
        <v>212</v>
      </c>
    </row>
    <row r="53" spans="1:72" ht="60" x14ac:dyDescent="0.25">
      <c r="A53" s="1">
        <v>1469</v>
      </c>
      <c r="B53" s="1" t="s">
        <v>375</v>
      </c>
      <c r="C53" s="1" t="s">
        <v>383</v>
      </c>
      <c r="D53" s="1" t="s">
        <v>379</v>
      </c>
      <c r="E53" s="1" t="s">
        <v>381</v>
      </c>
      <c r="F53" s="1" t="s">
        <v>254</v>
      </c>
      <c r="G53" s="1" t="s">
        <v>355</v>
      </c>
      <c r="H53" s="1" t="s">
        <v>239</v>
      </c>
      <c r="I53" s="1" t="s">
        <v>180</v>
      </c>
      <c r="J53" s="1" t="s">
        <v>365</v>
      </c>
      <c r="K53" s="1" t="s">
        <v>364</v>
      </c>
      <c r="L53" s="1" t="s">
        <v>236</v>
      </c>
      <c r="M53" s="1" t="s">
        <v>236</v>
      </c>
      <c r="N53" s="1" t="s">
        <v>236</v>
      </c>
      <c r="O53" s="1" t="s">
        <v>236</v>
      </c>
      <c r="P53" s="1" t="s">
        <v>363</v>
      </c>
      <c r="Q53" s="1" t="s">
        <v>236</v>
      </c>
      <c r="R53" s="1" t="s">
        <v>156</v>
      </c>
      <c r="S53" s="1" t="s">
        <v>406</v>
      </c>
      <c r="T53" s="1" t="s">
        <v>159</v>
      </c>
      <c r="W53" s="1" t="s">
        <v>159</v>
      </c>
      <c r="Z53" s="1" t="s">
        <v>385</v>
      </c>
      <c r="AA53" s="1" t="s">
        <v>232</v>
      </c>
      <c r="AB53" s="1" t="s">
        <v>362</v>
      </c>
      <c r="AC53" s="1" t="s">
        <v>362</v>
      </c>
      <c r="AD53" s="1" t="s">
        <v>362</v>
      </c>
      <c r="AE53" s="1" t="s">
        <v>362</v>
      </c>
      <c r="AF53" s="1" t="s">
        <v>159</v>
      </c>
      <c r="AI53" s="1" t="s">
        <v>349</v>
      </c>
      <c r="AU53" s="1" t="s">
        <v>180</v>
      </c>
      <c r="AV53" s="1" t="s">
        <v>176</v>
      </c>
      <c r="AW53" s="1" t="s">
        <v>159</v>
      </c>
      <c r="BA53" s="1" t="s">
        <v>361</v>
      </c>
      <c r="BB53" s="1">
        <v>200</v>
      </c>
      <c r="BC53" s="1">
        <v>175</v>
      </c>
      <c r="BD53" s="1">
        <v>0</v>
      </c>
      <c r="BE53" s="1">
        <v>0</v>
      </c>
      <c r="BF53" s="1">
        <v>1</v>
      </c>
      <c r="BG53" s="1">
        <v>1</v>
      </c>
      <c r="BH53" s="1">
        <v>0</v>
      </c>
      <c r="BI53" s="1">
        <v>0</v>
      </c>
      <c r="BJ53" s="1">
        <v>0</v>
      </c>
      <c r="BK53" s="1" t="s">
        <v>409</v>
      </c>
      <c r="BL53" s="1">
        <v>1996</v>
      </c>
      <c r="BM53" s="1" t="s">
        <v>159</v>
      </c>
      <c r="BP53" s="1" t="s">
        <v>203</v>
      </c>
      <c r="BT53" s="1" t="s">
        <v>212</v>
      </c>
    </row>
    <row r="54" spans="1:72" ht="60" x14ac:dyDescent="0.25">
      <c r="A54" s="1">
        <v>1469</v>
      </c>
      <c r="B54" s="1" t="s">
        <v>360</v>
      </c>
      <c r="C54" s="1" t="s">
        <v>531</v>
      </c>
      <c r="D54" s="1" t="s">
        <v>379</v>
      </c>
      <c r="E54" s="1" t="s">
        <v>381</v>
      </c>
      <c r="F54" s="1" t="s">
        <v>254</v>
      </c>
      <c r="G54" s="1" t="s">
        <v>355</v>
      </c>
      <c r="H54" s="1" t="s">
        <v>354</v>
      </c>
      <c r="I54" s="1" t="s">
        <v>180</v>
      </c>
      <c r="J54" s="1" t="s">
        <v>353</v>
      </c>
      <c r="K54" s="1" t="s">
        <v>364</v>
      </c>
      <c r="L54" s="1" t="s">
        <v>236</v>
      </c>
      <c r="M54" s="1" t="s">
        <v>236</v>
      </c>
      <c r="N54" s="1" t="s">
        <v>236</v>
      </c>
      <c r="O54" s="1" t="s">
        <v>236</v>
      </c>
      <c r="P54" s="1" t="s">
        <v>165</v>
      </c>
      <c r="Q54" s="1" t="s">
        <v>165</v>
      </c>
      <c r="R54" s="1" t="s">
        <v>159</v>
      </c>
      <c r="T54" s="1" t="s">
        <v>156</v>
      </c>
      <c r="U54" s="1" t="s">
        <v>564</v>
      </c>
      <c r="V54" s="1" t="s">
        <v>502</v>
      </c>
      <c r="W54" s="1" t="s">
        <v>159</v>
      </c>
      <c r="Z54" s="1" t="s">
        <v>233</v>
      </c>
      <c r="AA54" s="1" t="s">
        <v>362</v>
      </c>
      <c r="AB54" s="1" t="s">
        <v>253</v>
      </c>
      <c r="AC54" s="1" t="s">
        <v>362</v>
      </c>
      <c r="AD54" s="1" t="s">
        <v>362</v>
      </c>
      <c r="AE54" s="1" t="s">
        <v>362</v>
      </c>
      <c r="AF54" s="1" t="s">
        <v>159</v>
      </c>
      <c r="AI54" s="1" t="s">
        <v>349</v>
      </c>
      <c r="AU54" s="1" t="s">
        <v>180</v>
      </c>
      <c r="AV54" s="1" t="s">
        <v>176</v>
      </c>
      <c r="AW54" s="1" t="s">
        <v>159</v>
      </c>
      <c r="BA54" s="1" t="s">
        <v>361</v>
      </c>
      <c r="BB54" s="1">
        <v>120</v>
      </c>
      <c r="BC54" s="1">
        <v>170</v>
      </c>
      <c r="BD54" s="1">
        <v>1</v>
      </c>
      <c r="BE54" s="1">
        <v>1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 t="s">
        <v>200</v>
      </c>
      <c r="BL54" s="1">
        <v>1994</v>
      </c>
      <c r="BM54" s="1" t="s">
        <v>159</v>
      </c>
      <c r="BO54" s="1">
        <v>4400</v>
      </c>
      <c r="BP54" s="1" t="s">
        <v>203</v>
      </c>
      <c r="BQ54" s="1" t="s">
        <v>343</v>
      </c>
      <c r="BR54" s="1" t="s">
        <v>342</v>
      </c>
      <c r="BS54" s="1" t="s">
        <v>206</v>
      </c>
      <c r="BT54" s="1" t="s">
        <v>212</v>
      </c>
    </row>
    <row r="55" spans="1:72" ht="45" x14ac:dyDescent="0.25">
      <c r="A55" s="1">
        <v>1469</v>
      </c>
      <c r="B55" s="1" t="s">
        <v>380</v>
      </c>
      <c r="C55" s="1" t="s">
        <v>210</v>
      </c>
      <c r="D55" s="1" t="s">
        <v>379</v>
      </c>
      <c r="E55" s="1" t="s">
        <v>357</v>
      </c>
      <c r="F55" s="1" t="s">
        <v>254</v>
      </c>
      <c r="G55" s="1" t="s">
        <v>355</v>
      </c>
      <c r="H55" s="1" t="s">
        <v>354</v>
      </c>
      <c r="I55" s="1" t="s">
        <v>180</v>
      </c>
      <c r="J55" s="1" t="s">
        <v>388</v>
      </c>
      <c r="K55" s="1" t="s">
        <v>364</v>
      </c>
      <c r="L55" s="1" t="s">
        <v>236</v>
      </c>
      <c r="N55" s="1" t="s">
        <v>165</v>
      </c>
      <c r="O55" s="1" t="s">
        <v>236</v>
      </c>
      <c r="P55" s="1" t="s">
        <v>165</v>
      </c>
      <c r="Q55" s="1" t="s">
        <v>236</v>
      </c>
      <c r="R55" s="1" t="s">
        <v>159</v>
      </c>
      <c r="T55" s="1" t="s">
        <v>159</v>
      </c>
      <c r="W55" s="1" t="s">
        <v>159</v>
      </c>
      <c r="Z55" s="1" t="s">
        <v>385</v>
      </c>
      <c r="AA55" s="1" t="s">
        <v>233</v>
      </c>
      <c r="AB55" s="1" t="s">
        <v>362</v>
      </c>
      <c r="AC55" s="1" t="s">
        <v>362</v>
      </c>
      <c r="AD55" s="1" t="s">
        <v>362</v>
      </c>
      <c r="AE55" s="1" t="s">
        <v>362</v>
      </c>
      <c r="AF55" s="1" t="s">
        <v>156</v>
      </c>
      <c r="AG55" s="1" t="s">
        <v>565</v>
      </c>
      <c r="AH55" s="1" t="s">
        <v>350</v>
      </c>
      <c r="AI55" s="1" t="s">
        <v>349</v>
      </c>
      <c r="AU55" s="1" t="s">
        <v>180</v>
      </c>
      <c r="AV55" s="1" t="s">
        <v>176</v>
      </c>
      <c r="AW55" s="1" t="s">
        <v>156</v>
      </c>
      <c r="AX55" s="1" t="s">
        <v>512</v>
      </c>
      <c r="AY55" s="1" t="s">
        <v>402</v>
      </c>
      <c r="AZ55" s="1" t="s">
        <v>231</v>
      </c>
      <c r="BA55" s="1" t="s">
        <v>361</v>
      </c>
      <c r="BB55" s="1">
        <v>150</v>
      </c>
      <c r="BC55" s="1">
        <v>180</v>
      </c>
      <c r="BD55" s="1">
        <v>0</v>
      </c>
      <c r="BE55" s="1">
        <v>1</v>
      </c>
      <c r="BF55" s="1">
        <v>0</v>
      </c>
      <c r="BG55" s="1">
        <v>0</v>
      </c>
      <c r="BH55" s="1">
        <v>1</v>
      </c>
      <c r="BI55" s="1">
        <v>0</v>
      </c>
      <c r="BJ55" s="1">
        <v>0</v>
      </c>
      <c r="BK55" s="1" t="s">
        <v>409</v>
      </c>
      <c r="BL55" s="1">
        <v>1996</v>
      </c>
      <c r="BM55" s="1" t="s">
        <v>159</v>
      </c>
      <c r="BO55" s="1">
        <v>3294</v>
      </c>
      <c r="BP55" s="1" t="s">
        <v>370</v>
      </c>
      <c r="BQ55" s="1" t="s">
        <v>391</v>
      </c>
      <c r="BR55" s="1" t="s">
        <v>342</v>
      </c>
      <c r="BS55" s="1" t="s">
        <v>501</v>
      </c>
      <c r="BT55" s="1" t="s">
        <v>212</v>
      </c>
    </row>
    <row r="56" spans="1:72" ht="60" x14ac:dyDescent="0.25">
      <c r="A56" s="1">
        <v>1469</v>
      </c>
      <c r="B56" s="1" t="s">
        <v>360</v>
      </c>
      <c r="C56" s="1" t="s">
        <v>477</v>
      </c>
      <c r="D56" s="1" t="s">
        <v>438</v>
      </c>
      <c r="E56" s="1" t="s">
        <v>381</v>
      </c>
      <c r="F56" s="1" t="s">
        <v>254</v>
      </c>
      <c r="G56" s="1" t="s">
        <v>355</v>
      </c>
      <c r="H56" s="1" t="s">
        <v>239</v>
      </c>
      <c r="I56" s="1" t="s">
        <v>180</v>
      </c>
      <c r="J56" s="1" t="s">
        <v>353</v>
      </c>
      <c r="K56" s="1" t="s">
        <v>352</v>
      </c>
      <c r="L56" s="1" t="s">
        <v>236</v>
      </c>
      <c r="M56" s="1" t="s">
        <v>236</v>
      </c>
      <c r="N56" s="1" t="s">
        <v>236</v>
      </c>
      <c r="O56" s="1" t="s">
        <v>236</v>
      </c>
      <c r="P56" s="1" t="s">
        <v>165</v>
      </c>
      <c r="Q56" s="1" t="s">
        <v>165</v>
      </c>
      <c r="R56" s="1" t="s">
        <v>156</v>
      </c>
      <c r="S56" s="1" t="s">
        <v>406</v>
      </c>
      <c r="T56" s="1" t="s">
        <v>159</v>
      </c>
      <c r="W56" s="1" t="s">
        <v>159</v>
      </c>
      <c r="Z56" s="1" t="s">
        <v>362</v>
      </c>
      <c r="AA56" s="1" t="s">
        <v>362</v>
      </c>
      <c r="AB56" s="1" t="s">
        <v>362</v>
      </c>
      <c r="AC56" s="1" t="s">
        <v>362</v>
      </c>
      <c r="AD56" s="1" t="s">
        <v>362</v>
      </c>
      <c r="AE56" s="1" t="s">
        <v>362</v>
      </c>
      <c r="AF56" s="1" t="s">
        <v>156</v>
      </c>
      <c r="AG56" s="1" t="s">
        <v>557</v>
      </c>
      <c r="AH56" s="1" t="s">
        <v>350</v>
      </c>
      <c r="AI56" s="1" t="s">
        <v>349</v>
      </c>
      <c r="AU56" s="1" t="s">
        <v>180</v>
      </c>
      <c r="AV56" s="1" t="s">
        <v>180</v>
      </c>
      <c r="AW56" s="1" t="s">
        <v>159</v>
      </c>
      <c r="BA56" s="1" t="s">
        <v>361</v>
      </c>
      <c r="BB56" s="1">
        <v>120</v>
      </c>
      <c r="BC56" s="1">
        <v>250</v>
      </c>
      <c r="BD56" s="1">
        <v>0</v>
      </c>
      <c r="BE56" s="1">
        <v>1</v>
      </c>
      <c r="BF56" s="1">
        <v>0</v>
      </c>
      <c r="BG56" s="1">
        <v>1</v>
      </c>
      <c r="BH56" s="1">
        <v>0</v>
      </c>
      <c r="BI56" s="1">
        <v>0</v>
      </c>
      <c r="BJ56" s="1">
        <v>0</v>
      </c>
      <c r="BK56" s="1" t="s">
        <v>200</v>
      </c>
      <c r="BL56" s="1">
        <v>1995</v>
      </c>
      <c r="BM56" s="1" t="s">
        <v>159</v>
      </c>
      <c r="BO56" s="1">
        <v>4700</v>
      </c>
      <c r="BP56" s="1" t="s">
        <v>203</v>
      </c>
      <c r="BQ56" s="1" t="s">
        <v>343</v>
      </c>
      <c r="BR56" s="1" t="s">
        <v>342</v>
      </c>
      <c r="BS56" s="1" t="s">
        <v>206</v>
      </c>
      <c r="BT56" s="1" t="s">
        <v>212</v>
      </c>
    </row>
    <row r="57" spans="1:72" ht="60" x14ac:dyDescent="0.25">
      <c r="A57" s="1">
        <v>1469</v>
      </c>
      <c r="B57" s="1" t="s">
        <v>360</v>
      </c>
      <c r="C57" s="1" t="s">
        <v>531</v>
      </c>
      <c r="D57" s="1" t="s">
        <v>379</v>
      </c>
      <c r="E57" s="1" t="s">
        <v>381</v>
      </c>
      <c r="F57" s="1" t="s">
        <v>254</v>
      </c>
      <c r="G57" s="1" t="s">
        <v>355</v>
      </c>
      <c r="H57" s="1" t="s">
        <v>354</v>
      </c>
      <c r="I57" s="1" t="s">
        <v>180</v>
      </c>
      <c r="J57" s="1" t="s">
        <v>353</v>
      </c>
      <c r="K57" s="1" t="s">
        <v>364</v>
      </c>
      <c r="L57" s="1" t="s">
        <v>236</v>
      </c>
      <c r="M57" s="1" t="s">
        <v>236</v>
      </c>
      <c r="N57" s="1" t="s">
        <v>236</v>
      </c>
      <c r="O57" s="1" t="s">
        <v>236</v>
      </c>
      <c r="P57" s="1" t="s">
        <v>165</v>
      </c>
      <c r="Q57" s="1" t="s">
        <v>165</v>
      </c>
      <c r="R57" s="1" t="s">
        <v>159</v>
      </c>
      <c r="T57" s="1" t="s">
        <v>156</v>
      </c>
      <c r="U57" s="1" t="s">
        <v>564</v>
      </c>
      <c r="V57" s="1" t="s">
        <v>502</v>
      </c>
      <c r="W57" s="1" t="s">
        <v>159</v>
      </c>
      <c r="Z57" s="1" t="s">
        <v>233</v>
      </c>
      <c r="AA57" s="1" t="s">
        <v>362</v>
      </c>
      <c r="AB57" s="1" t="s">
        <v>253</v>
      </c>
      <c r="AC57" s="1" t="s">
        <v>362</v>
      </c>
      <c r="AD57" s="1" t="s">
        <v>362</v>
      </c>
      <c r="AE57" s="1" t="s">
        <v>362</v>
      </c>
      <c r="AF57" s="1" t="s">
        <v>159</v>
      </c>
      <c r="AI57" s="1" t="s">
        <v>349</v>
      </c>
      <c r="AU57" s="1" t="s">
        <v>180</v>
      </c>
      <c r="AV57" s="1" t="s">
        <v>176</v>
      </c>
      <c r="AW57" s="1" t="s">
        <v>159</v>
      </c>
      <c r="BA57" s="1" t="s">
        <v>361</v>
      </c>
      <c r="BB57" s="1">
        <v>120</v>
      </c>
      <c r="BC57" s="1">
        <v>180</v>
      </c>
      <c r="BD57" s="1">
        <v>1</v>
      </c>
      <c r="BE57" s="1">
        <v>1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 t="s">
        <v>200</v>
      </c>
      <c r="BL57" s="1">
        <v>1994</v>
      </c>
      <c r="BM57" s="1" t="s">
        <v>159</v>
      </c>
      <c r="BO57" s="1">
        <v>4400</v>
      </c>
      <c r="BP57" s="1" t="s">
        <v>203</v>
      </c>
      <c r="BQ57" s="1" t="s">
        <v>343</v>
      </c>
      <c r="BR57" s="1" t="s">
        <v>342</v>
      </c>
      <c r="BS57" s="1" t="s">
        <v>206</v>
      </c>
      <c r="BT57" s="1" t="s">
        <v>212</v>
      </c>
    </row>
    <row r="58" spans="1:72" ht="45" hidden="1" x14ac:dyDescent="0.25">
      <c r="A58" s="1">
        <v>1469</v>
      </c>
      <c r="B58" s="1" t="s">
        <v>380</v>
      </c>
      <c r="C58" s="1" t="s">
        <v>380</v>
      </c>
      <c r="D58" s="1" t="s">
        <v>379</v>
      </c>
      <c r="E58" s="1" t="s">
        <v>357</v>
      </c>
      <c r="F58" s="1" t="s">
        <v>356</v>
      </c>
      <c r="G58" s="1" t="s">
        <v>240</v>
      </c>
      <c r="H58" s="1" t="s">
        <v>239</v>
      </c>
      <c r="I58" s="1" t="s">
        <v>176</v>
      </c>
      <c r="J58" s="1" t="s">
        <v>365</v>
      </c>
      <c r="K58" s="1" t="s">
        <v>478</v>
      </c>
      <c r="L58" s="1" t="s">
        <v>236</v>
      </c>
      <c r="M58" s="1" t="s">
        <v>236</v>
      </c>
      <c r="N58" s="1" t="s">
        <v>236</v>
      </c>
      <c r="O58" s="1" t="s">
        <v>236</v>
      </c>
      <c r="P58" s="1" t="s">
        <v>236</v>
      </c>
      <c r="Q58" s="1" t="s">
        <v>236</v>
      </c>
      <c r="R58" s="1" t="s">
        <v>159</v>
      </c>
      <c r="T58" s="1" t="s">
        <v>159</v>
      </c>
      <c r="W58" s="1" t="s">
        <v>159</v>
      </c>
      <c r="Z58" s="1" t="s">
        <v>233</v>
      </c>
      <c r="AA58" s="1" t="s">
        <v>362</v>
      </c>
      <c r="AB58" s="1" t="s">
        <v>362</v>
      </c>
      <c r="AC58" s="1" t="s">
        <v>362</v>
      </c>
      <c r="AD58" s="1" t="s">
        <v>362</v>
      </c>
      <c r="AE58" s="1" t="s">
        <v>362</v>
      </c>
      <c r="AF58" s="1" t="s">
        <v>159</v>
      </c>
      <c r="AI58" s="1" t="s">
        <v>349</v>
      </c>
      <c r="AU58" s="1" t="s">
        <v>180</v>
      </c>
      <c r="AV58" s="1" t="s">
        <v>348</v>
      </c>
      <c r="AW58" s="1" t="s">
        <v>159</v>
      </c>
      <c r="BA58" s="1" t="s">
        <v>397</v>
      </c>
      <c r="BB58" s="1">
        <v>150</v>
      </c>
      <c r="BC58" s="1">
        <v>150</v>
      </c>
      <c r="BD58" s="1">
        <v>1</v>
      </c>
      <c r="BE58" s="1">
        <v>1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 t="s">
        <v>200</v>
      </c>
      <c r="BL58" s="1">
        <v>1981</v>
      </c>
      <c r="BM58" s="1" t="s">
        <v>159</v>
      </c>
      <c r="BO58" s="1">
        <v>3300</v>
      </c>
      <c r="BP58" s="1" t="s">
        <v>370</v>
      </c>
      <c r="BQ58" s="1" t="s">
        <v>391</v>
      </c>
      <c r="BR58" s="1" t="s">
        <v>342</v>
      </c>
      <c r="BS58" s="1" t="s">
        <v>243</v>
      </c>
      <c r="BT58" s="1" t="s">
        <v>207</v>
      </c>
    </row>
    <row r="59" spans="1:72" ht="45" x14ac:dyDescent="0.25">
      <c r="A59" s="1">
        <v>1469</v>
      </c>
      <c r="B59" s="1" t="s">
        <v>416</v>
      </c>
      <c r="C59" s="1" t="s">
        <v>500</v>
      </c>
      <c r="D59" s="1" t="s">
        <v>455</v>
      </c>
      <c r="E59" s="1" t="s">
        <v>414</v>
      </c>
      <c r="F59" s="1" t="s">
        <v>356</v>
      </c>
      <c r="G59" s="1" t="s">
        <v>355</v>
      </c>
      <c r="H59" s="1" t="s">
        <v>354</v>
      </c>
      <c r="I59" s="1" t="s">
        <v>180</v>
      </c>
      <c r="J59" s="1" t="s">
        <v>353</v>
      </c>
      <c r="K59" s="1" t="s">
        <v>352</v>
      </c>
      <c r="L59" s="1" t="s">
        <v>165</v>
      </c>
      <c r="M59" s="1" t="s">
        <v>165</v>
      </c>
      <c r="N59" s="1" t="s">
        <v>236</v>
      </c>
      <c r="O59" s="1" t="s">
        <v>236</v>
      </c>
      <c r="P59" s="1" t="s">
        <v>236</v>
      </c>
      <c r="Q59" s="1" t="s">
        <v>236</v>
      </c>
      <c r="R59" s="1" t="s">
        <v>159</v>
      </c>
      <c r="T59" s="1" t="s">
        <v>159</v>
      </c>
      <c r="W59" s="1" t="s">
        <v>156</v>
      </c>
      <c r="Y59" s="1" t="s">
        <v>429</v>
      </c>
      <c r="AA59" s="1" t="s">
        <v>362</v>
      </c>
      <c r="AB59" s="1" t="s">
        <v>253</v>
      </c>
      <c r="AC59" s="1" t="s">
        <v>362</v>
      </c>
      <c r="AD59" s="1" t="s">
        <v>362</v>
      </c>
      <c r="AE59" s="1" t="s">
        <v>233</v>
      </c>
      <c r="AF59" s="1" t="s">
        <v>159</v>
      </c>
      <c r="AU59" s="1" t="s">
        <v>180</v>
      </c>
      <c r="AV59" s="1" t="s">
        <v>180</v>
      </c>
      <c r="AW59" s="1" t="s">
        <v>156</v>
      </c>
      <c r="AX59" s="1" t="s">
        <v>347</v>
      </c>
      <c r="AY59" s="1" t="s">
        <v>346</v>
      </c>
      <c r="AZ59" s="1" t="s">
        <v>231</v>
      </c>
      <c r="BA59" s="1" t="s">
        <v>361</v>
      </c>
      <c r="BB59" s="1">
        <v>100</v>
      </c>
      <c r="BC59" s="1">
        <v>150</v>
      </c>
      <c r="BD59" s="1">
        <v>0</v>
      </c>
      <c r="BE59" s="1">
        <v>1</v>
      </c>
      <c r="BF59" s="1">
        <v>1</v>
      </c>
      <c r="BG59" s="1">
        <v>0</v>
      </c>
      <c r="BH59" s="1">
        <v>0</v>
      </c>
      <c r="BI59" s="1">
        <v>0</v>
      </c>
      <c r="BJ59" s="1">
        <v>0</v>
      </c>
      <c r="BK59" s="1" t="s">
        <v>200</v>
      </c>
      <c r="BL59" s="1">
        <v>1972</v>
      </c>
      <c r="BM59" s="1" t="s">
        <v>159</v>
      </c>
      <c r="BP59" s="1" t="s">
        <v>203</v>
      </c>
      <c r="BQ59" s="1" t="s">
        <v>205</v>
      </c>
      <c r="BR59" s="1" t="s">
        <v>205</v>
      </c>
      <c r="BS59" s="1" t="s">
        <v>243</v>
      </c>
      <c r="BT59" s="1" t="s">
        <v>207</v>
      </c>
    </row>
    <row r="60" spans="1:72" ht="60" x14ac:dyDescent="0.25">
      <c r="A60" s="1">
        <v>1469</v>
      </c>
      <c r="B60" s="1" t="s">
        <v>375</v>
      </c>
      <c r="C60" s="1" t="s">
        <v>563</v>
      </c>
      <c r="D60" s="1" t="s">
        <v>379</v>
      </c>
      <c r="E60" s="1" t="s">
        <v>372</v>
      </c>
      <c r="F60" s="1" t="s">
        <v>254</v>
      </c>
      <c r="G60" s="1" t="s">
        <v>355</v>
      </c>
      <c r="H60" s="1" t="s">
        <v>354</v>
      </c>
      <c r="I60" s="1" t="s">
        <v>180</v>
      </c>
      <c r="J60" s="1" t="s">
        <v>353</v>
      </c>
      <c r="K60" s="1" t="s">
        <v>364</v>
      </c>
      <c r="L60" s="1" t="s">
        <v>236</v>
      </c>
      <c r="M60" s="1" t="s">
        <v>236</v>
      </c>
      <c r="N60" s="1" t="s">
        <v>363</v>
      </c>
      <c r="O60" s="1" t="s">
        <v>165</v>
      </c>
      <c r="P60" s="1" t="s">
        <v>236</v>
      </c>
      <c r="Q60" s="1" t="s">
        <v>236</v>
      </c>
      <c r="R60" s="1" t="s">
        <v>159</v>
      </c>
      <c r="T60" s="1" t="s">
        <v>156</v>
      </c>
      <c r="U60" s="1" t="s">
        <v>562</v>
      </c>
      <c r="V60" s="1" t="s">
        <v>394</v>
      </c>
      <c r="W60" s="1" t="s">
        <v>156</v>
      </c>
      <c r="X60" s="1" t="s">
        <v>561</v>
      </c>
      <c r="Y60" s="1" t="s">
        <v>357</v>
      </c>
      <c r="Z60" s="1" t="s">
        <v>385</v>
      </c>
      <c r="AA60" s="1" t="s">
        <v>385</v>
      </c>
      <c r="AB60" s="1" t="s">
        <v>232</v>
      </c>
      <c r="AC60" s="1" t="s">
        <v>362</v>
      </c>
      <c r="AD60" s="1" t="s">
        <v>362</v>
      </c>
      <c r="AE60" s="1" t="s">
        <v>362</v>
      </c>
      <c r="AF60" s="1" t="s">
        <v>156</v>
      </c>
      <c r="AG60" s="1" t="s">
        <v>560</v>
      </c>
      <c r="AH60" s="1" t="s">
        <v>453</v>
      </c>
      <c r="AI60" s="1" t="s">
        <v>349</v>
      </c>
      <c r="AU60" s="1" t="s">
        <v>180</v>
      </c>
      <c r="AV60" s="1" t="s">
        <v>176</v>
      </c>
      <c r="AW60" s="1" t="s">
        <v>156</v>
      </c>
      <c r="AX60" s="1" t="s">
        <v>403</v>
      </c>
      <c r="AY60" s="1" t="s">
        <v>402</v>
      </c>
      <c r="AZ60" s="1" t="s">
        <v>384</v>
      </c>
      <c r="BA60" s="1" t="s">
        <v>344</v>
      </c>
      <c r="BB60" s="1">
        <v>130</v>
      </c>
      <c r="BC60" s="1">
        <v>250</v>
      </c>
      <c r="BD60" s="1">
        <v>1</v>
      </c>
      <c r="BE60" s="1">
        <v>0</v>
      </c>
      <c r="BF60" s="1">
        <v>0</v>
      </c>
      <c r="BG60" s="1">
        <v>0</v>
      </c>
      <c r="BH60" s="1">
        <v>0</v>
      </c>
      <c r="BI60" s="1">
        <v>1</v>
      </c>
      <c r="BJ60" s="1">
        <v>0</v>
      </c>
      <c r="BK60" s="1" t="s">
        <v>409</v>
      </c>
      <c r="BL60" s="1">
        <v>1992</v>
      </c>
      <c r="BM60" s="1" t="s">
        <v>156</v>
      </c>
      <c r="BN60" s="1" t="s">
        <v>532</v>
      </c>
      <c r="BP60" s="1" t="s">
        <v>432</v>
      </c>
      <c r="BQ60" s="1" t="s">
        <v>343</v>
      </c>
      <c r="BR60" s="1" t="s">
        <v>343</v>
      </c>
      <c r="BS60" s="1" t="s">
        <v>206</v>
      </c>
      <c r="BT60" s="1" t="s">
        <v>212</v>
      </c>
    </row>
    <row r="61" spans="1:72" ht="60" x14ac:dyDescent="0.25">
      <c r="A61" s="1">
        <v>1469</v>
      </c>
      <c r="B61" s="1" t="s">
        <v>375</v>
      </c>
      <c r="C61" s="1" t="s">
        <v>393</v>
      </c>
      <c r="D61" s="1" t="s">
        <v>444</v>
      </c>
      <c r="E61" s="1" t="s">
        <v>357</v>
      </c>
      <c r="F61" s="1" t="s">
        <v>254</v>
      </c>
      <c r="G61" s="1" t="s">
        <v>355</v>
      </c>
      <c r="H61" s="1" t="s">
        <v>354</v>
      </c>
      <c r="I61" s="1" t="s">
        <v>180</v>
      </c>
      <c r="J61" s="1" t="s">
        <v>353</v>
      </c>
      <c r="K61" s="1" t="s">
        <v>364</v>
      </c>
      <c r="N61" s="1" t="s">
        <v>165</v>
      </c>
      <c r="R61" s="1" t="s">
        <v>159</v>
      </c>
      <c r="T61" s="1" t="s">
        <v>159</v>
      </c>
      <c r="W61" s="1" t="s">
        <v>156</v>
      </c>
      <c r="Z61" s="1" t="s">
        <v>385</v>
      </c>
      <c r="AA61" s="1" t="s">
        <v>233</v>
      </c>
      <c r="AB61" s="1" t="s">
        <v>362</v>
      </c>
      <c r="AC61" s="1" t="s">
        <v>362</v>
      </c>
      <c r="AD61" s="1" t="s">
        <v>362</v>
      </c>
      <c r="AE61" s="1" t="s">
        <v>362</v>
      </c>
      <c r="AF61" s="1" t="s">
        <v>159</v>
      </c>
      <c r="AI61" s="1" t="s">
        <v>349</v>
      </c>
      <c r="AU61" s="1" t="s">
        <v>180</v>
      </c>
      <c r="AV61" s="1" t="s">
        <v>348</v>
      </c>
      <c r="AW61" s="1" t="s">
        <v>159</v>
      </c>
      <c r="BA61" s="1" t="s">
        <v>361</v>
      </c>
      <c r="BB61" s="1">
        <v>180</v>
      </c>
      <c r="BC61" s="1">
        <v>180</v>
      </c>
      <c r="BD61" s="1">
        <v>1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1</v>
      </c>
      <c r="BK61" s="1" t="s">
        <v>200</v>
      </c>
      <c r="BL61" s="1">
        <v>1992</v>
      </c>
      <c r="BM61" s="1" t="s">
        <v>159</v>
      </c>
      <c r="BO61" s="1">
        <v>4060</v>
      </c>
      <c r="BP61" s="1" t="s">
        <v>432</v>
      </c>
      <c r="BQ61" s="1" t="s">
        <v>343</v>
      </c>
      <c r="BR61" s="1" t="s">
        <v>408</v>
      </c>
      <c r="BS61" s="1" t="s">
        <v>213</v>
      </c>
      <c r="BT61" s="1" t="s">
        <v>212</v>
      </c>
    </row>
    <row r="62" spans="1:72" ht="45" hidden="1" x14ac:dyDescent="0.25">
      <c r="A62" s="1">
        <v>1469</v>
      </c>
      <c r="B62" s="1" t="s">
        <v>360</v>
      </c>
      <c r="C62" s="1" t="s">
        <v>431</v>
      </c>
      <c r="D62" s="1" t="s">
        <v>358</v>
      </c>
      <c r="E62" s="1" t="s">
        <v>357</v>
      </c>
      <c r="F62" s="1" t="s">
        <v>254</v>
      </c>
      <c r="G62" s="1" t="s">
        <v>355</v>
      </c>
      <c r="H62" s="1" t="s">
        <v>239</v>
      </c>
      <c r="I62" s="1" t="s">
        <v>176</v>
      </c>
      <c r="J62" s="1" t="s">
        <v>353</v>
      </c>
      <c r="K62" s="1" t="s">
        <v>421</v>
      </c>
      <c r="L62" s="1" t="s">
        <v>236</v>
      </c>
      <c r="M62" s="1" t="s">
        <v>236</v>
      </c>
      <c r="N62" s="1" t="s">
        <v>236</v>
      </c>
      <c r="O62" s="1" t="s">
        <v>236</v>
      </c>
      <c r="P62" s="1" t="s">
        <v>236</v>
      </c>
      <c r="Q62" s="1" t="s">
        <v>236</v>
      </c>
      <c r="R62" s="1" t="s">
        <v>159</v>
      </c>
      <c r="T62" s="1" t="s">
        <v>159</v>
      </c>
      <c r="W62" s="1" t="s">
        <v>156</v>
      </c>
      <c r="X62" s="1" t="s">
        <v>238</v>
      </c>
      <c r="Y62" s="1" t="s">
        <v>429</v>
      </c>
      <c r="BD62" s="1" t="s">
        <v>150</v>
      </c>
      <c r="BE62" s="1" t="s">
        <v>150</v>
      </c>
      <c r="BF62" s="1" t="s">
        <v>150</v>
      </c>
      <c r="BG62" s="1" t="s">
        <v>150</v>
      </c>
      <c r="BH62" s="1" t="s">
        <v>150</v>
      </c>
      <c r="BI62" s="1" t="s">
        <v>150</v>
      </c>
      <c r="BJ62" s="1" t="s">
        <v>150</v>
      </c>
    </row>
    <row r="63" spans="1:72" ht="45" x14ac:dyDescent="0.25">
      <c r="A63" s="1">
        <v>1469</v>
      </c>
      <c r="B63" s="1" t="s">
        <v>360</v>
      </c>
      <c r="C63" s="1" t="s">
        <v>559</v>
      </c>
      <c r="D63" s="1" t="s">
        <v>358</v>
      </c>
      <c r="E63" s="1" t="s">
        <v>357</v>
      </c>
      <c r="F63" s="1" t="s">
        <v>254</v>
      </c>
      <c r="G63" s="1" t="s">
        <v>355</v>
      </c>
      <c r="H63" s="1" t="s">
        <v>447</v>
      </c>
      <c r="I63" s="1" t="s">
        <v>176</v>
      </c>
      <c r="J63" s="1" t="s">
        <v>353</v>
      </c>
      <c r="K63" s="1" t="s">
        <v>364</v>
      </c>
      <c r="L63" s="1" t="s">
        <v>236</v>
      </c>
      <c r="M63" s="1" t="s">
        <v>236</v>
      </c>
      <c r="N63" s="1" t="s">
        <v>236</v>
      </c>
      <c r="O63" s="1" t="s">
        <v>236</v>
      </c>
      <c r="P63" s="1" t="s">
        <v>236</v>
      </c>
      <c r="Q63" s="1" t="s">
        <v>165</v>
      </c>
      <c r="R63" s="1" t="s">
        <v>159</v>
      </c>
      <c r="T63" s="1" t="s">
        <v>159</v>
      </c>
      <c r="W63" s="1" t="s">
        <v>156</v>
      </c>
      <c r="X63" s="1" t="s">
        <v>525</v>
      </c>
      <c r="Y63" s="1" t="s">
        <v>357</v>
      </c>
      <c r="Z63" s="1" t="s">
        <v>233</v>
      </c>
      <c r="AA63" s="1" t="s">
        <v>362</v>
      </c>
      <c r="AB63" s="1" t="s">
        <v>253</v>
      </c>
      <c r="AC63" s="1" t="s">
        <v>362</v>
      </c>
      <c r="AD63" s="1" t="s">
        <v>362</v>
      </c>
      <c r="AE63" s="1" t="s">
        <v>362</v>
      </c>
      <c r="AF63" s="1" t="s">
        <v>159</v>
      </c>
      <c r="AI63" s="1" t="s">
        <v>349</v>
      </c>
      <c r="AU63" s="1" t="s">
        <v>180</v>
      </c>
      <c r="AV63" s="1" t="s">
        <v>180</v>
      </c>
      <c r="AW63" s="1" t="s">
        <v>159</v>
      </c>
      <c r="BA63" s="1" t="s">
        <v>361</v>
      </c>
      <c r="BB63" s="1">
        <v>240</v>
      </c>
      <c r="BC63" s="1">
        <v>160</v>
      </c>
      <c r="BD63" s="1">
        <v>0</v>
      </c>
      <c r="BE63" s="1">
        <v>1</v>
      </c>
      <c r="BF63" s="1">
        <v>1</v>
      </c>
      <c r="BG63" s="1">
        <v>0</v>
      </c>
      <c r="BH63" s="1">
        <v>0</v>
      </c>
      <c r="BI63" s="1">
        <v>0</v>
      </c>
      <c r="BJ63" s="1">
        <v>0</v>
      </c>
      <c r="BK63" s="1" t="s">
        <v>409</v>
      </c>
      <c r="BL63" s="1">
        <v>1992</v>
      </c>
      <c r="BM63" s="1" t="s">
        <v>159</v>
      </c>
      <c r="BP63" s="1" t="s">
        <v>203</v>
      </c>
      <c r="BQ63" s="1" t="s">
        <v>205</v>
      </c>
      <c r="BR63" s="1" t="s">
        <v>400</v>
      </c>
      <c r="BS63" s="1" t="s">
        <v>213</v>
      </c>
      <c r="BT63" s="1" t="s">
        <v>207</v>
      </c>
    </row>
    <row r="64" spans="1:72" ht="60" x14ac:dyDescent="0.25">
      <c r="A64" s="1">
        <v>1469</v>
      </c>
      <c r="B64" s="1" t="s">
        <v>380</v>
      </c>
      <c r="C64" s="1" t="s">
        <v>383</v>
      </c>
      <c r="D64" s="1" t="s">
        <v>379</v>
      </c>
      <c r="E64" s="1" t="s">
        <v>381</v>
      </c>
      <c r="F64" s="1" t="s">
        <v>254</v>
      </c>
      <c r="G64" s="1" t="s">
        <v>355</v>
      </c>
      <c r="H64" s="1" t="s">
        <v>354</v>
      </c>
      <c r="I64" s="1" t="s">
        <v>180</v>
      </c>
      <c r="J64" s="1" t="s">
        <v>353</v>
      </c>
      <c r="K64" s="1" t="s">
        <v>352</v>
      </c>
      <c r="L64" s="1" t="s">
        <v>236</v>
      </c>
      <c r="M64" s="1" t="s">
        <v>236</v>
      </c>
      <c r="N64" s="1" t="s">
        <v>236</v>
      </c>
      <c r="O64" s="1" t="s">
        <v>236</v>
      </c>
      <c r="P64" s="1" t="s">
        <v>236</v>
      </c>
      <c r="Q64" s="1" t="s">
        <v>236</v>
      </c>
      <c r="R64" s="1" t="s">
        <v>156</v>
      </c>
      <c r="S64" s="1" t="s">
        <v>406</v>
      </c>
      <c r="T64" s="1" t="s">
        <v>159</v>
      </c>
      <c r="W64" s="1" t="s">
        <v>159</v>
      </c>
      <c r="Z64" s="1" t="s">
        <v>385</v>
      </c>
      <c r="AA64" s="1" t="s">
        <v>253</v>
      </c>
      <c r="AB64" s="1" t="s">
        <v>253</v>
      </c>
      <c r="AC64" s="1" t="s">
        <v>362</v>
      </c>
      <c r="AD64" s="1" t="s">
        <v>362</v>
      </c>
      <c r="AE64" s="1" t="s">
        <v>362</v>
      </c>
      <c r="AF64" s="1" t="s">
        <v>159</v>
      </c>
      <c r="AI64" s="1" t="s">
        <v>349</v>
      </c>
      <c r="AU64" s="1" t="s">
        <v>180</v>
      </c>
      <c r="AV64" s="1" t="s">
        <v>180</v>
      </c>
      <c r="AW64" s="1" t="s">
        <v>159</v>
      </c>
      <c r="BA64" s="1" t="s">
        <v>344</v>
      </c>
      <c r="BB64" s="1">
        <v>100</v>
      </c>
      <c r="BC64" s="1">
        <v>150</v>
      </c>
      <c r="BD64" s="1">
        <v>0</v>
      </c>
      <c r="BE64" s="1">
        <v>0</v>
      </c>
      <c r="BF64" s="1">
        <v>0</v>
      </c>
      <c r="BG64" s="1">
        <v>1</v>
      </c>
      <c r="BH64" s="1">
        <v>0</v>
      </c>
      <c r="BI64" s="1">
        <v>0</v>
      </c>
      <c r="BJ64" s="1">
        <v>1</v>
      </c>
      <c r="BK64" s="1" t="s">
        <v>409</v>
      </c>
      <c r="BL64" s="1">
        <v>1993</v>
      </c>
      <c r="BM64" s="1" t="s">
        <v>159</v>
      </c>
      <c r="BO64" s="1">
        <v>2364</v>
      </c>
      <c r="BP64" s="1" t="s">
        <v>370</v>
      </c>
      <c r="BQ64" s="1" t="s">
        <v>369</v>
      </c>
      <c r="BR64" s="1" t="s">
        <v>343</v>
      </c>
      <c r="BS64" s="1" t="s">
        <v>206</v>
      </c>
      <c r="BT64" s="1" t="s">
        <v>212</v>
      </c>
    </row>
    <row r="65" spans="1:72" ht="45" hidden="1" x14ac:dyDescent="0.25">
      <c r="A65" s="1">
        <v>1469</v>
      </c>
      <c r="B65" s="1" t="s">
        <v>416</v>
      </c>
      <c r="C65" s="1" t="s">
        <v>241</v>
      </c>
      <c r="D65" s="1" t="s">
        <v>415</v>
      </c>
      <c r="E65" s="1" t="s">
        <v>357</v>
      </c>
      <c r="F65" s="1" t="s">
        <v>356</v>
      </c>
      <c r="G65" s="1" t="s">
        <v>240</v>
      </c>
      <c r="H65" s="1" t="s">
        <v>354</v>
      </c>
      <c r="I65" s="1" t="s">
        <v>180</v>
      </c>
      <c r="J65" s="1" t="s">
        <v>353</v>
      </c>
      <c r="K65" s="1" t="s">
        <v>352</v>
      </c>
      <c r="L65" s="1" t="s">
        <v>236</v>
      </c>
      <c r="M65" s="1" t="s">
        <v>236</v>
      </c>
      <c r="N65" s="1" t="s">
        <v>236</v>
      </c>
      <c r="O65" s="1" t="s">
        <v>236</v>
      </c>
      <c r="P65" s="1" t="s">
        <v>236</v>
      </c>
      <c r="Q65" s="1" t="s">
        <v>236</v>
      </c>
      <c r="R65" s="1" t="s">
        <v>159</v>
      </c>
      <c r="T65" s="1" t="s">
        <v>159</v>
      </c>
      <c r="W65" s="1" t="s">
        <v>156</v>
      </c>
      <c r="BD65" s="1" t="s">
        <v>150</v>
      </c>
      <c r="BE65" s="1" t="s">
        <v>150</v>
      </c>
      <c r="BF65" s="1" t="s">
        <v>150</v>
      </c>
      <c r="BG65" s="1" t="s">
        <v>150</v>
      </c>
      <c r="BH65" s="1" t="s">
        <v>150</v>
      </c>
      <c r="BI65" s="1" t="s">
        <v>150</v>
      </c>
      <c r="BJ65" s="1" t="s">
        <v>150</v>
      </c>
    </row>
    <row r="66" spans="1:72" ht="45" hidden="1" x14ac:dyDescent="0.25">
      <c r="A66" s="1">
        <v>1469</v>
      </c>
      <c r="B66" s="1" t="s">
        <v>416</v>
      </c>
      <c r="C66" s="1" t="s">
        <v>241</v>
      </c>
      <c r="D66" s="1" t="s">
        <v>415</v>
      </c>
      <c r="E66" s="1" t="s">
        <v>357</v>
      </c>
      <c r="F66" s="1" t="s">
        <v>356</v>
      </c>
      <c r="G66" s="1" t="s">
        <v>240</v>
      </c>
      <c r="H66" s="1" t="s">
        <v>354</v>
      </c>
      <c r="I66" s="1" t="s">
        <v>180</v>
      </c>
      <c r="J66" s="1" t="s">
        <v>353</v>
      </c>
      <c r="K66" s="1" t="s">
        <v>352</v>
      </c>
      <c r="L66" s="1" t="s">
        <v>236</v>
      </c>
      <c r="M66" s="1" t="s">
        <v>236</v>
      </c>
      <c r="N66" s="1" t="s">
        <v>236</v>
      </c>
      <c r="O66" s="1" t="s">
        <v>236</v>
      </c>
      <c r="P66" s="1" t="s">
        <v>236</v>
      </c>
      <c r="Q66" s="1" t="s">
        <v>236</v>
      </c>
      <c r="R66" s="1" t="s">
        <v>159</v>
      </c>
      <c r="T66" s="1" t="s">
        <v>159</v>
      </c>
      <c r="W66" s="1" t="s">
        <v>159</v>
      </c>
      <c r="Z66" s="1" t="s">
        <v>233</v>
      </c>
      <c r="AA66" s="1" t="s">
        <v>253</v>
      </c>
      <c r="AB66" s="1" t="s">
        <v>362</v>
      </c>
      <c r="AC66" s="1" t="s">
        <v>362</v>
      </c>
      <c r="AD66" s="1" t="s">
        <v>362</v>
      </c>
      <c r="AE66" s="1" t="s">
        <v>362</v>
      </c>
      <c r="AF66" s="1" t="s">
        <v>159</v>
      </c>
      <c r="AI66" s="1" t="s">
        <v>349</v>
      </c>
      <c r="AU66" s="1" t="s">
        <v>180</v>
      </c>
      <c r="AV66" s="1" t="s">
        <v>348</v>
      </c>
      <c r="AW66" s="1" t="s">
        <v>156</v>
      </c>
      <c r="AX66" s="1" t="s">
        <v>347</v>
      </c>
      <c r="AY66" s="1" t="s">
        <v>346</v>
      </c>
      <c r="AZ66" s="1" t="s">
        <v>231</v>
      </c>
      <c r="BA66" s="1" t="s">
        <v>361</v>
      </c>
      <c r="BB66" s="1">
        <v>120</v>
      </c>
      <c r="BC66" s="1">
        <v>200</v>
      </c>
      <c r="BD66" s="1">
        <v>0</v>
      </c>
      <c r="BE66" s="1">
        <v>0</v>
      </c>
      <c r="BF66" s="1">
        <v>1</v>
      </c>
      <c r="BG66" s="1">
        <v>0</v>
      </c>
      <c r="BH66" s="1">
        <v>0</v>
      </c>
      <c r="BI66" s="1">
        <v>0</v>
      </c>
      <c r="BJ66" s="1">
        <v>1</v>
      </c>
      <c r="BK66" s="1" t="s">
        <v>200</v>
      </c>
      <c r="BL66" s="1">
        <v>1985</v>
      </c>
      <c r="BM66" s="1" t="s">
        <v>159</v>
      </c>
      <c r="BO66" s="1">
        <v>3300</v>
      </c>
    </row>
    <row r="67" spans="1:72" ht="60" hidden="1" x14ac:dyDescent="0.25">
      <c r="A67" s="1">
        <v>1469</v>
      </c>
      <c r="B67" s="1" t="s">
        <v>416</v>
      </c>
      <c r="C67" s="1" t="s">
        <v>461</v>
      </c>
      <c r="D67" s="1" t="s">
        <v>415</v>
      </c>
      <c r="E67" s="1" t="s">
        <v>357</v>
      </c>
      <c r="F67" s="1" t="s">
        <v>356</v>
      </c>
      <c r="G67" s="1" t="s">
        <v>240</v>
      </c>
      <c r="H67" s="1" t="s">
        <v>239</v>
      </c>
      <c r="I67" s="1" t="s">
        <v>180</v>
      </c>
      <c r="J67" s="1" t="s">
        <v>365</v>
      </c>
      <c r="K67" s="1" t="s">
        <v>364</v>
      </c>
      <c r="L67" s="1" t="s">
        <v>236</v>
      </c>
      <c r="M67" s="1" t="s">
        <v>236</v>
      </c>
      <c r="N67" s="1" t="s">
        <v>236</v>
      </c>
      <c r="O67" s="1" t="s">
        <v>236</v>
      </c>
      <c r="P67" s="1" t="s">
        <v>236</v>
      </c>
      <c r="Q67" s="1" t="s">
        <v>236</v>
      </c>
      <c r="R67" s="1" t="s">
        <v>159</v>
      </c>
      <c r="T67" s="1" t="s">
        <v>159</v>
      </c>
      <c r="W67" s="1" t="s">
        <v>159</v>
      </c>
      <c r="Z67" s="1" t="s">
        <v>232</v>
      </c>
      <c r="AA67" s="1" t="s">
        <v>253</v>
      </c>
      <c r="AB67" s="1" t="s">
        <v>362</v>
      </c>
      <c r="AC67" s="1" t="s">
        <v>362</v>
      </c>
      <c r="AD67" s="1" t="s">
        <v>362</v>
      </c>
      <c r="AE67" s="1" t="s">
        <v>362</v>
      </c>
      <c r="AF67" s="1" t="s">
        <v>159</v>
      </c>
      <c r="AI67" s="1" t="s">
        <v>349</v>
      </c>
      <c r="AU67" s="1" t="s">
        <v>180</v>
      </c>
      <c r="AV67" s="1" t="s">
        <v>180</v>
      </c>
      <c r="AW67" s="1" t="s">
        <v>156</v>
      </c>
      <c r="AX67" s="1" t="s">
        <v>347</v>
      </c>
      <c r="AY67" s="1" t="s">
        <v>346</v>
      </c>
      <c r="AZ67" s="1" t="s">
        <v>345</v>
      </c>
      <c r="BA67" s="1" t="s">
        <v>344</v>
      </c>
      <c r="BB67" s="1">
        <v>180</v>
      </c>
      <c r="BC67" s="1">
        <v>200</v>
      </c>
      <c r="BD67" s="1">
        <v>0</v>
      </c>
      <c r="BE67" s="1">
        <v>1</v>
      </c>
      <c r="BF67" s="1">
        <v>1</v>
      </c>
      <c r="BG67" s="1">
        <v>0</v>
      </c>
      <c r="BH67" s="1">
        <v>0</v>
      </c>
      <c r="BI67" s="1">
        <v>0</v>
      </c>
      <c r="BJ67" s="1">
        <v>0</v>
      </c>
      <c r="BK67" s="1" t="s">
        <v>200</v>
      </c>
      <c r="BL67" s="1">
        <v>1991</v>
      </c>
      <c r="BM67" s="1" t="s">
        <v>156</v>
      </c>
      <c r="BN67" s="1" t="s">
        <v>490</v>
      </c>
      <c r="BP67" s="1" t="s">
        <v>432</v>
      </c>
      <c r="BQ67" s="1" t="s">
        <v>391</v>
      </c>
      <c r="BR67" s="1" t="s">
        <v>391</v>
      </c>
      <c r="BS67" s="1" t="s">
        <v>243</v>
      </c>
      <c r="BT67" s="1" t="s">
        <v>212</v>
      </c>
    </row>
    <row r="68" spans="1:72" ht="45" x14ac:dyDescent="0.25">
      <c r="A68" s="1">
        <v>1469</v>
      </c>
      <c r="B68" s="1" t="s">
        <v>380</v>
      </c>
      <c r="C68" s="1" t="s">
        <v>463</v>
      </c>
      <c r="D68" s="1" t="s">
        <v>455</v>
      </c>
      <c r="E68" s="1" t="s">
        <v>372</v>
      </c>
      <c r="F68" s="1" t="s">
        <v>356</v>
      </c>
      <c r="G68" s="1" t="s">
        <v>355</v>
      </c>
      <c r="H68" s="1" t="s">
        <v>354</v>
      </c>
      <c r="I68" s="1" t="s">
        <v>180</v>
      </c>
      <c r="J68" s="1" t="s">
        <v>353</v>
      </c>
      <c r="K68" s="1" t="s">
        <v>364</v>
      </c>
      <c r="L68" s="1" t="s">
        <v>236</v>
      </c>
      <c r="M68" s="1" t="s">
        <v>236</v>
      </c>
      <c r="N68" s="1" t="s">
        <v>236</v>
      </c>
      <c r="O68" s="1" t="s">
        <v>236</v>
      </c>
      <c r="P68" s="1" t="s">
        <v>165</v>
      </c>
      <c r="Q68" s="1" t="s">
        <v>236</v>
      </c>
      <c r="R68" s="1" t="s">
        <v>159</v>
      </c>
      <c r="T68" s="1" t="s">
        <v>159</v>
      </c>
      <c r="W68" s="1" t="s">
        <v>156</v>
      </c>
      <c r="X68" s="1" t="s">
        <v>558</v>
      </c>
      <c r="Y68" s="1" t="s">
        <v>386</v>
      </c>
      <c r="Z68" s="1" t="s">
        <v>233</v>
      </c>
      <c r="AA68" s="1" t="s">
        <v>233</v>
      </c>
      <c r="AB68" s="1" t="s">
        <v>362</v>
      </c>
      <c r="AC68" s="1" t="s">
        <v>362</v>
      </c>
      <c r="AD68" s="1" t="s">
        <v>362</v>
      </c>
      <c r="AE68" s="1" t="s">
        <v>233</v>
      </c>
      <c r="AF68" s="1" t="s">
        <v>156</v>
      </c>
      <c r="AG68" s="1" t="s">
        <v>557</v>
      </c>
      <c r="AH68" s="1" t="s">
        <v>513</v>
      </c>
      <c r="AI68" s="1" t="s">
        <v>349</v>
      </c>
      <c r="AU68" s="1" t="s">
        <v>180</v>
      </c>
      <c r="AV68" s="1" t="s">
        <v>348</v>
      </c>
      <c r="AW68" s="1" t="s">
        <v>156</v>
      </c>
      <c r="AX68" s="1" t="s">
        <v>347</v>
      </c>
      <c r="AY68" s="1" t="s">
        <v>346</v>
      </c>
      <c r="AZ68" s="1" t="s">
        <v>231</v>
      </c>
      <c r="BD68" s="1">
        <v>0</v>
      </c>
      <c r="BE68" s="1">
        <v>1</v>
      </c>
      <c r="BF68" s="1">
        <v>0</v>
      </c>
      <c r="BG68" s="1">
        <v>0</v>
      </c>
      <c r="BH68" s="1">
        <v>0</v>
      </c>
      <c r="BI68" s="1">
        <v>0</v>
      </c>
      <c r="BJ68" s="1">
        <v>1</v>
      </c>
      <c r="BK68" s="1" t="s">
        <v>200</v>
      </c>
      <c r="BL68" s="1">
        <v>1976</v>
      </c>
      <c r="BM68" s="1" t="s">
        <v>159</v>
      </c>
      <c r="BP68" s="1" t="s">
        <v>370</v>
      </c>
      <c r="BQ68" s="1" t="s">
        <v>205</v>
      </c>
      <c r="BR68" s="1" t="s">
        <v>342</v>
      </c>
      <c r="BS68" s="1" t="s">
        <v>206</v>
      </c>
      <c r="BT68" s="1" t="s">
        <v>212</v>
      </c>
    </row>
    <row r="69" spans="1:72" ht="45" hidden="1" x14ac:dyDescent="0.25">
      <c r="A69" s="1">
        <v>1469</v>
      </c>
      <c r="B69" s="1" t="s">
        <v>380</v>
      </c>
      <c r="C69" s="1" t="s">
        <v>412</v>
      </c>
      <c r="D69" s="1" t="s">
        <v>379</v>
      </c>
      <c r="E69" s="1" t="s">
        <v>414</v>
      </c>
      <c r="F69" s="1" t="s">
        <v>356</v>
      </c>
      <c r="G69" s="1" t="s">
        <v>240</v>
      </c>
      <c r="H69" s="1" t="s">
        <v>366</v>
      </c>
      <c r="I69" s="1" t="s">
        <v>180</v>
      </c>
      <c r="J69" s="1" t="s">
        <v>388</v>
      </c>
      <c r="K69" s="1" t="s">
        <v>364</v>
      </c>
      <c r="L69" s="1" t="s">
        <v>165</v>
      </c>
      <c r="R69" s="1" t="s">
        <v>159</v>
      </c>
      <c r="T69" s="1" t="s">
        <v>159</v>
      </c>
      <c r="W69" s="1" t="s">
        <v>156</v>
      </c>
      <c r="X69" s="1" t="s">
        <v>556</v>
      </c>
      <c r="Y69" s="1" t="s">
        <v>386</v>
      </c>
      <c r="Z69" s="1" t="s">
        <v>253</v>
      </c>
      <c r="AF69" s="1" t="s">
        <v>159</v>
      </c>
      <c r="AI69" s="1" t="s">
        <v>349</v>
      </c>
      <c r="AU69" s="1" t="s">
        <v>180</v>
      </c>
      <c r="AV69" s="1" t="s">
        <v>180</v>
      </c>
      <c r="AW69" s="1" t="s">
        <v>156</v>
      </c>
      <c r="AX69" s="1" t="s">
        <v>347</v>
      </c>
      <c r="AY69" s="1" t="s">
        <v>346</v>
      </c>
      <c r="AZ69" s="1" t="s">
        <v>231</v>
      </c>
      <c r="BA69" s="1" t="s">
        <v>344</v>
      </c>
      <c r="BB69" s="1">
        <v>200</v>
      </c>
      <c r="BC69" s="1">
        <v>250</v>
      </c>
      <c r="BD69" s="1">
        <v>0</v>
      </c>
      <c r="BE69" s="1">
        <v>1</v>
      </c>
      <c r="BF69" s="1">
        <v>0</v>
      </c>
      <c r="BG69" s="1">
        <v>0</v>
      </c>
      <c r="BH69" s="1">
        <v>0</v>
      </c>
      <c r="BI69" s="1">
        <v>0</v>
      </c>
      <c r="BJ69" s="1">
        <v>1</v>
      </c>
      <c r="BK69" s="1" t="s">
        <v>409</v>
      </c>
      <c r="BL69" s="1">
        <v>1970</v>
      </c>
      <c r="BM69" s="1" t="s">
        <v>159</v>
      </c>
      <c r="BO69" s="1">
        <v>3163</v>
      </c>
      <c r="BP69" s="1" t="s">
        <v>370</v>
      </c>
      <c r="BQ69" s="1" t="s">
        <v>408</v>
      </c>
      <c r="BR69" s="1" t="s">
        <v>408</v>
      </c>
      <c r="BS69" s="1" t="s">
        <v>206</v>
      </c>
      <c r="BT69" s="1" t="s">
        <v>212</v>
      </c>
    </row>
    <row r="70" spans="1:72" ht="75" x14ac:dyDescent="0.25">
      <c r="A70" s="1">
        <v>1469</v>
      </c>
      <c r="B70" s="1" t="s">
        <v>380</v>
      </c>
      <c r="C70" s="1" t="s">
        <v>511</v>
      </c>
      <c r="D70" s="1" t="s">
        <v>444</v>
      </c>
      <c r="E70" s="1" t="s">
        <v>357</v>
      </c>
      <c r="F70" s="1" t="s">
        <v>356</v>
      </c>
      <c r="G70" s="1" t="s">
        <v>355</v>
      </c>
      <c r="H70" s="1" t="s">
        <v>239</v>
      </c>
      <c r="I70" s="1" t="s">
        <v>180</v>
      </c>
      <c r="J70" s="1" t="s">
        <v>353</v>
      </c>
      <c r="K70" s="1" t="s">
        <v>364</v>
      </c>
      <c r="L70" s="1" t="s">
        <v>236</v>
      </c>
      <c r="M70" s="1" t="s">
        <v>236</v>
      </c>
      <c r="N70" s="1" t="s">
        <v>236</v>
      </c>
      <c r="O70" s="1" t="s">
        <v>236</v>
      </c>
      <c r="P70" s="1" t="s">
        <v>236</v>
      </c>
      <c r="Q70" s="1" t="s">
        <v>236</v>
      </c>
      <c r="R70" s="1" t="s">
        <v>159</v>
      </c>
      <c r="T70" s="1" t="s">
        <v>159</v>
      </c>
      <c r="Z70" s="1" t="s">
        <v>253</v>
      </c>
      <c r="AA70" s="1" t="s">
        <v>253</v>
      </c>
      <c r="AB70" s="1" t="s">
        <v>362</v>
      </c>
      <c r="AC70" s="1" t="s">
        <v>232</v>
      </c>
      <c r="AD70" s="1" t="s">
        <v>362</v>
      </c>
      <c r="AE70" s="1" t="s">
        <v>362</v>
      </c>
      <c r="AF70" s="1" t="s">
        <v>159</v>
      </c>
      <c r="AI70" s="1" t="s">
        <v>349</v>
      </c>
      <c r="AU70" s="1" t="s">
        <v>180</v>
      </c>
      <c r="AV70" s="1" t="s">
        <v>180</v>
      </c>
      <c r="AW70" s="1" t="s">
        <v>156</v>
      </c>
      <c r="AX70" s="1" t="s">
        <v>512</v>
      </c>
      <c r="AY70" s="1" t="s">
        <v>346</v>
      </c>
      <c r="AZ70" s="1" t="s">
        <v>345</v>
      </c>
      <c r="BA70" s="1" t="s">
        <v>392</v>
      </c>
      <c r="BB70" s="1">
        <v>300</v>
      </c>
      <c r="BC70" s="1">
        <v>180</v>
      </c>
      <c r="BD70" s="1">
        <v>0</v>
      </c>
      <c r="BE70" s="1">
        <v>1</v>
      </c>
      <c r="BF70" s="1">
        <v>0</v>
      </c>
      <c r="BG70" s="1">
        <v>0</v>
      </c>
      <c r="BH70" s="1">
        <v>0</v>
      </c>
      <c r="BI70" s="1">
        <v>0</v>
      </c>
      <c r="BJ70" s="1">
        <v>1</v>
      </c>
      <c r="BK70" s="1" t="s">
        <v>200</v>
      </c>
      <c r="BL70" s="1">
        <v>1989</v>
      </c>
      <c r="BM70" s="1" t="s">
        <v>159</v>
      </c>
      <c r="BO70" s="1">
        <v>1183</v>
      </c>
      <c r="BP70" s="1" t="s">
        <v>203</v>
      </c>
      <c r="BQ70" s="1" t="s">
        <v>391</v>
      </c>
      <c r="BR70" s="1" t="s">
        <v>391</v>
      </c>
      <c r="BS70" s="1" t="s">
        <v>206</v>
      </c>
      <c r="BT70" s="1" t="s">
        <v>212</v>
      </c>
    </row>
    <row r="71" spans="1:72" ht="45" hidden="1" x14ac:dyDescent="0.25">
      <c r="A71" s="1">
        <v>1469</v>
      </c>
      <c r="B71" s="1" t="s">
        <v>416</v>
      </c>
      <c r="C71" s="1" t="s">
        <v>423</v>
      </c>
      <c r="D71" s="1" t="s">
        <v>415</v>
      </c>
      <c r="E71" s="1" t="s">
        <v>357</v>
      </c>
      <c r="F71" s="1" t="s">
        <v>254</v>
      </c>
      <c r="G71" s="1" t="s">
        <v>355</v>
      </c>
      <c r="H71" s="1" t="s">
        <v>366</v>
      </c>
      <c r="I71" s="1" t="s">
        <v>180</v>
      </c>
      <c r="J71" s="1" t="s">
        <v>365</v>
      </c>
      <c r="K71" s="1" t="s">
        <v>364</v>
      </c>
      <c r="L71" s="1" t="s">
        <v>236</v>
      </c>
      <c r="M71" s="1" t="s">
        <v>363</v>
      </c>
      <c r="N71" s="1" t="s">
        <v>236</v>
      </c>
      <c r="O71" s="1" t="s">
        <v>236</v>
      </c>
      <c r="P71" s="1" t="s">
        <v>236</v>
      </c>
      <c r="Q71" s="1" t="s">
        <v>236</v>
      </c>
      <c r="R71" s="1" t="s">
        <v>159</v>
      </c>
      <c r="T71" s="1" t="s">
        <v>159</v>
      </c>
      <c r="W71" s="1" t="s">
        <v>159</v>
      </c>
      <c r="Z71" s="1" t="s">
        <v>385</v>
      </c>
      <c r="AA71" s="1" t="s">
        <v>253</v>
      </c>
      <c r="AB71" s="1" t="s">
        <v>362</v>
      </c>
      <c r="AC71" s="1" t="s">
        <v>362</v>
      </c>
      <c r="AD71" s="1" t="s">
        <v>362</v>
      </c>
      <c r="AE71" s="1" t="s">
        <v>362</v>
      </c>
      <c r="AF71" s="1" t="s">
        <v>159</v>
      </c>
      <c r="AI71" s="1" t="s">
        <v>349</v>
      </c>
      <c r="AU71" s="1" t="s">
        <v>180</v>
      </c>
      <c r="AV71" s="1" t="s">
        <v>176</v>
      </c>
      <c r="AW71" s="1" t="s">
        <v>159</v>
      </c>
      <c r="BA71" s="1" t="s">
        <v>361</v>
      </c>
      <c r="BD71" s="1">
        <v>0</v>
      </c>
      <c r="BE71" s="1">
        <v>1</v>
      </c>
      <c r="BF71" s="1">
        <v>0</v>
      </c>
      <c r="BG71" s="1">
        <v>0</v>
      </c>
      <c r="BH71" s="1">
        <v>0</v>
      </c>
      <c r="BI71" s="1">
        <v>1</v>
      </c>
      <c r="BJ71" s="1">
        <v>0</v>
      </c>
      <c r="BK71" s="1" t="s">
        <v>409</v>
      </c>
      <c r="BM71" s="1" t="s">
        <v>159</v>
      </c>
      <c r="BP71" s="1" t="s">
        <v>203</v>
      </c>
      <c r="BQ71" s="1" t="s">
        <v>391</v>
      </c>
      <c r="BR71" s="1" t="s">
        <v>205</v>
      </c>
    </row>
    <row r="72" spans="1:72" ht="45" hidden="1" x14ac:dyDescent="0.25">
      <c r="A72" s="1">
        <v>1469</v>
      </c>
      <c r="B72" s="1" t="s">
        <v>416</v>
      </c>
      <c r="C72" s="1" t="s">
        <v>241</v>
      </c>
      <c r="D72" s="1" t="s">
        <v>415</v>
      </c>
      <c r="E72" s="1" t="s">
        <v>496</v>
      </c>
      <c r="F72" s="1" t="s">
        <v>356</v>
      </c>
      <c r="G72" s="1" t="s">
        <v>240</v>
      </c>
      <c r="H72" s="1" t="s">
        <v>555</v>
      </c>
      <c r="I72" s="1" t="s">
        <v>176</v>
      </c>
      <c r="J72" s="1" t="s">
        <v>353</v>
      </c>
      <c r="K72" s="1" t="s">
        <v>364</v>
      </c>
      <c r="L72" s="1" t="s">
        <v>236</v>
      </c>
      <c r="M72" s="1" t="s">
        <v>236</v>
      </c>
      <c r="N72" s="1" t="s">
        <v>236</v>
      </c>
      <c r="O72" s="1" t="s">
        <v>236</v>
      </c>
      <c r="P72" s="1" t="s">
        <v>236</v>
      </c>
      <c r="Q72" s="1" t="s">
        <v>236</v>
      </c>
      <c r="R72" s="1" t="s">
        <v>159</v>
      </c>
      <c r="T72" s="1" t="s">
        <v>159</v>
      </c>
      <c r="W72" s="1" t="s">
        <v>159</v>
      </c>
      <c r="Z72" s="1" t="s">
        <v>253</v>
      </c>
      <c r="AA72" s="1" t="s">
        <v>362</v>
      </c>
      <c r="AB72" s="1" t="s">
        <v>362</v>
      </c>
      <c r="AC72" s="1" t="s">
        <v>362</v>
      </c>
      <c r="AD72" s="1" t="s">
        <v>362</v>
      </c>
      <c r="AE72" s="1" t="s">
        <v>362</v>
      </c>
      <c r="AF72" s="1" t="s">
        <v>159</v>
      </c>
      <c r="AI72" s="1" t="s">
        <v>349</v>
      </c>
      <c r="AU72" s="1" t="s">
        <v>180</v>
      </c>
      <c r="AV72" s="1" t="s">
        <v>348</v>
      </c>
      <c r="AW72" s="1" t="s">
        <v>156</v>
      </c>
      <c r="AX72" s="1" t="s">
        <v>347</v>
      </c>
      <c r="AY72" s="1" t="s">
        <v>346</v>
      </c>
      <c r="AZ72" s="1" t="s">
        <v>345</v>
      </c>
      <c r="BA72" s="1" t="s">
        <v>361</v>
      </c>
      <c r="BB72" s="1">
        <v>250</v>
      </c>
      <c r="BC72" s="1">
        <v>350</v>
      </c>
      <c r="BD72" s="1">
        <v>0</v>
      </c>
      <c r="BE72" s="1">
        <v>0</v>
      </c>
      <c r="BF72" s="1">
        <v>0</v>
      </c>
      <c r="BG72" s="1">
        <v>1</v>
      </c>
      <c r="BH72" s="1">
        <v>1</v>
      </c>
      <c r="BI72" s="1">
        <v>0</v>
      </c>
      <c r="BJ72" s="1">
        <v>0</v>
      </c>
      <c r="BK72" s="1" t="s">
        <v>409</v>
      </c>
      <c r="BL72" s="1">
        <v>1972</v>
      </c>
      <c r="BM72" s="1" t="s">
        <v>159</v>
      </c>
      <c r="BO72" s="1">
        <v>4200</v>
      </c>
      <c r="BP72" s="1" t="s">
        <v>370</v>
      </c>
      <c r="BQ72" s="1" t="s">
        <v>343</v>
      </c>
      <c r="BR72" s="1" t="s">
        <v>343</v>
      </c>
      <c r="BS72" s="1" t="s">
        <v>206</v>
      </c>
      <c r="BT72" s="1" t="s">
        <v>212</v>
      </c>
    </row>
    <row r="73" spans="1:72" ht="45" hidden="1" x14ac:dyDescent="0.25">
      <c r="A73" s="1">
        <v>1469</v>
      </c>
      <c r="B73" s="1" t="s">
        <v>380</v>
      </c>
      <c r="C73" s="1" t="s">
        <v>463</v>
      </c>
      <c r="D73" s="1" t="s">
        <v>422</v>
      </c>
      <c r="E73" s="1" t="s">
        <v>357</v>
      </c>
      <c r="F73" s="1" t="s">
        <v>356</v>
      </c>
      <c r="G73" s="1" t="s">
        <v>355</v>
      </c>
      <c r="H73" s="1" t="s">
        <v>354</v>
      </c>
      <c r="I73" s="1" t="s">
        <v>180</v>
      </c>
      <c r="J73" s="1" t="s">
        <v>353</v>
      </c>
      <c r="K73" s="1" t="s">
        <v>364</v>
      </c>
      <c r="L73" s="1" t="s">
        <v>236</v>
      </c>
      <c r="M73" s="1" t="s">
        <v>165</v>
      </c>
      <c r="N73" s="1" t="s">
        <v>165</v>
      </c>
      <c r="O73" s="1" t="s">
        <v>165</v>
      </c>
      <c r="P73" s="1" t="s">
        <v>165</v>
      </c>
      <c r="Q73" s="1" t="s">
        <v>165</v>
      </c>
      <c r="R73" s="1" t="s">
        <v>159</v>
      </c>
      <c r="T73" s="1" t="s">
        <v>159</v>
      </c>
      <c r="W73" s="1" t="s">
        <v>159</v>
      </c>
      <c r="Z73" s="1" t="s">
        <v>232</v>
      </c>
      <c r="AA73" s="1" t="s">
        <v>253</v>
      </c>
      <c r="AF73" s="1" t="s">
        <v>159</v>
      </c>
      <c r="AI73" s="1" t="s">
        <v>349</v>
      </c>
      <c r="AU73" s="1" t="s">
        <v>180</v>
      </c>
      <c r="AV73" s="1" t="s">
        <v>180</v>
      </c>
      <c r="AW73" s="1" t="s">
        <v>156</v>
      </c>
      <c r="AX73" s="1" t="s">
        <v>347</v>
      </c>
      <c r="AY73" s="1" t="s">
        <v>346</v>
      </c>
      <c r="AZ73" s="1" t="s">
        <v>345</v>
      </c>
      <c r="BA73" s="1" t="s">
        <v>344</v>
      </c>
      <c r="BB73" s="1">
        <v>170</v>
      </c>
      <c r="BC73" s="1">
        <v>190</v>
      </c>
      <c r="BD73" s="1">
        <v>0</v>
      </c>
      <c r="BE73" s="1">
        <v>1</v>
      </c>
      <c r="BF73" s="1">
        <v>1</v>
      </c>
      <c r="BG73" s="1">
        <v>0</v>
      </c>
      <c r="BH73" s="1">
        <v>0</v>
      </c>
      <c r="BI73" s="1">
        <v>0</v>
      </c>
      <c r="BJ73" s="1">
        <v>0</v>
      </c>
      <c r="BK73" s="1" t="s">
        <v>409</v>
      </c>
      <c r="BM73" s="1" t="s">
        <v>159</v>
      </c>
    </row>
    <row r="74" spans="1:72" ht="45" hidden="1" x14ac:dyDescent="0.25">
      <c r="A74" s="1">
        <v>1469</v>
      </c>
      <c r="B74" s="1" t="s">
        <v>360</v>
      </c>
      <c r="C74" s="1" t="s">
        <v>431</v>
      </c>
      <c r="D74" s="1" t="s">
        <v>422</v>
      </c>
      <c r="E74" s="1" t="s">
        <v>357</v>
      </c>
      <c r="F74" s="1" t="s">
        <v>356</v>
      </c>
      <c r="G74" s="1" t="s">
        <v>355</v>
      </c>
      <c r="H74" s="1" t="s">
        <v>239</v>
      </c>
      <c r="I74" s="1" t="s">
        <v>180</v>
      </c>
      <c r="J74" s="1" t="s">
        <v>365</v>
      </c>
      <c r="K74" s="1" t="s">
        <v>364</v>
      </c>
      <c r="L74" s="1" t="s">
        <v>236</v>
      </c>
      <c r="M74" s="1" t="s">
        <v>236</v>
      </c>
      <c r="N74" s="1" t="s">
        <v>236</v>
      </c>
      <c r="O74" s="1" t="s">
        <v>236</v>
      </c>
      <c r="P74" s="1" t="s">
        <v>236</v>
      </c>
      <c r="Q74" s="1" t="s">
        <v>236</v>
      </c>
      <c r="R74" s="1" t="s">
        <v>159</v>
      </c>
      <c r="T74" s="1" t="s">
        <v>159</v>
      </c>
      <c r="W74" s="1" t="s">
        <v>159</v>
      </c>
      <c r="Z74" s="1" t="s">
        <v>232</v>
      </c>
      <c r="AA74" s="1" t="s">
        <v>253</v>
      </c>
      <c r="AB74" s="1" t="s">
        <v>362</v>
      </c>
      <c r="AC74" s="1" t="s">
        <v>362</v>
      </c>
      <c r="AD74" s="1" t="s">
        <v>362</v>
      </c>
      <c r="AE74" s="1" t="s">
        <v>362</v>
      </c>
      <c r="AF74" s="1" t="s">
        <v>159</v>
      </c>
      <c r="AI74" s="1" t="s">
        <v>349</v>
      </c>
      <c r="AU74" s="1" t="s">
        <v>180</v>
      </c>
      <c r="AV74" s="1" t="s">
        <v>180</v>
      </c>
      <c r="AW74" s="1" t="s">
        <v>159</v>
      </c>
      <c r="BA74" s="1" t="s">
        <v>344</v>
      </c>
      <c r="BD74" s="1">
        <v>0</v>
      </c>
      <c r="BE74" s="1">
        <v>1</v>
      </c>
      <c r="BF74" s="1">
        <v>0</v>
      </c>
      <c r="BG74" s="1">
        <v>0</v>
      </c>
      <c r="BH74" s="1">
        <v>1</v>
      </c>
      <c r="BI74" s="1">
        <v>0</v>
      </c>
      <c r="BJ74" s="1">
        <v>0</v>
      </c>
      <c r="BK74" s="1" t="s">
        <v>409</v>
      </c>
      <c r="BL74" s="1">
        <v>1995</v>
      </c>
      <c r="BM74" s="1" t="s">
        <v>159</v>
      </c>
    </row>
    <row r="75" spans="1:72" ht="45" x14ac:dyDescent="0.25">
      <c r="A75" s="1">
        <v>1469</v>
      </c>
      <c r="B75" s="1" t="s">
        <v>380</v>
      </c>
      <c r="C75" s="1" t="s">
        <v>463</v>
      </c>
      <c r="D75" s="1" t="s">
        <v>422</v>
      </c>
      <c r="E75" s="1" t="s">
        <v>357</v>
      </c>
      <c r="F75" s="1" t="s">
        <v>356</v>
      </c>
      <c r="G75" s="1" t="s">
        <v>355</v>
      </c>
      <c r="H75" s="1" t="s">
        <v>354</v>
      </c>
      <c r="I75" s="1" t="s">
        <v>180</v>
      </c>
      <c r="J75" s="1" t="s">
        <v>353</v>
      </c>
      <c r="K75" s="1" t="s">
        <v>364</v>
      </c>
      <c r="L75" s="1" t="s">
        <v>236</v>
      </c>
      <c r="M75" s="1" t="s">
        <v>165</v>
      </c>
      <c r="N75" s="1" t="s">
        <v>165</v>
      </c>
      <c r="O75" s="1" t="s">
        <v>165</v>
      </c>
      <c r="P75" s="1" t="s">
        <v>165</v>
      </c>
      <c r="Q75" s="1" t="s">
        <v>165</v>
      </c>
      <c r="R75" s="1" t="s">
        <v>159</v>
      </c>
      <c r="T75" s="1" t="s">
        <v>159</v>
      </c>
      <c r="W75" s="1" t="s">
        <v>159</v>
      </c>
      <c r="Z75" s="1" t="s">
        <v>232</v>
      </c>
      <c r="AA75" s="1" t="s">
        <v>253</v>
      </c>
      <c r="AB75" s="1" t="s">
        <v>362</v>
      </c>
      <c r="AC75" s="1" t="s">
        <v>362</v>
      </c>
      <c r="AD75" s="1" t="s">
        <v>362</v>
      </c>
      <c r="AE75" s="1" t="s">
        <v>362</v>
      </c>
      <c r="AF75" s="1" t="s">
        <v>159</v>
      </c>
      <c r="AI75" s="1" t="s">
        <v>349</v>
      </c>
      <c r="AU75" s="1" t="s">
        <v>180</v>
      </c>
      <c r="AV75" s="1" t="s">
        <v>180</v>
      </c>
      <c r="AW75" s="1" t="s">
        <v>156</v>
      </c>
      <c r="AX75" s="1" t="s">
        <v>347</v>
      </c>
      <c r="AY75" s="1" t="s">
        <v>346</v>
      </c>
      <c r="AZ75" s="1" t="s">
        <v>231</v>
      </c>
      <c r="BA75" s="1" t="s">
        <v>344</v>
      </c>
      <c r="BB75" s="1">
        <v>170</v>
      </c>
      <c r="BC75" s="1">
        <v>190</v>
      </c>
      <c r="BD75" s="1">
        <v>0</v>
      </c>
      <c r="BE75" s="1">
        <v>1</v>
      </c>
      <c r="BF75" s="1">
        <v>1</v>
      </c>
      <c r="BG75" s="1">
        <v>0</v>
      </c>
      <c r="BH75" s="1">
        <v>0</v>
      </c>
      <c r="BI75" s="1">
        <v>0</v>
      </c>
      <c r="BJ75" s="1">
        <v>0</v>
      </c>
      <c r="BK75" s="1" t="s">
        <v>409</v>
      </c>
      <c r="BL75" s="1">
        <v>1988</v>
      </c>
      <c r="BM75" s="1" t="s">
        <v>159</v>
      </c>
      <c r="BO75" s="1">
        <v>1046</v>
      </c>
      <c r="BP75" s="1" t="s">
        <v>370</v>
      </c>
      <c r="BQ75" s="1" t="s">
        <v>400</v>
      </c>
      <c r="BR75" s="1" t="s">
        <v>400</v>
      </c>
      <c r="BS75" s="1" t="s">
        <v>243</v>
      </c>
      <c r="BT75" s="1" t="s">
        <v>207</v>
      </c>
    </row>
    <row r="76" spans="1:72" ht="45" hidden="1" x14ac:dyDescent="0.25">
      <c r="A76" s="1">
        <v>1469</v>
      </c>
      <c r="B76" s="1" t="s">
        <v>416</v>
      </c>
      <c r="C76" s="1" t="s">
        <v>479</v>
      </c>
      <c r="D76" s="1" t="s">
        <v>415</v>
      </c>
      <c r="E76" s="1" t="s">
        <v>357</v>
      </c>
      <c r="F76" s="1" t="s">
        <v>254</v>
      </c>
      <c r="G76" s="1" t="s">
        <v>240</v>
      </c>
      <c r="H76" s="1" t="s">
        <v>354</v>
      </c>
      <c r="I76" s="1" t="s">
        <v>180</v>
      </c>
      <c r="J76" s="1" t="s">
        <v>365</v>
      </c>
      <c r="K76" s="1" t="s">
        <v>352</v>
      </c>
      <c r="M76" s="1" t="s">
        <v>165</v>
      </c>
      <c r="R76" s="1" t="s">
        <v>159</v>
      </c>
      <c r="T76" s="1" t="s">
        <v>159</v>
      </c>
      <c r="W76" s="1" t="s">
        <v>159</v>
      </c>
      <c r="Z76" s="1" t="s">
        <v>232</v>
      </c>
      <c r="AA76" s="1" t="s">
        <v>362</v>
      </c>
      <c r="AB76" s="1" t="s">
        <v>362</v>
      </c>
      <c r="AC76" s="1" t="s">
        <v>362</v>
      </c>
      <c r="AD76" s="1" t="s">
        <v>362</v>
      </c>
      <c r="AE76" s="1" t="s">
        <v>362</v>
      </c>
      <c r="AF76" s="1" t="s">
        <v>159</v>
      </c>
      <c r="AI76" s="1" t="s">
        <v>349</v>
      </c>
      <c r="AU76" s="1" t="s">
        <v>180</v>
      </c>
      <c r="AV76" s="1" t="s">
        <v>176</v>
      </c>
      <c r="AW76" s="1" t="s">
        <v>156</v>
      </c>
      <c r="AX76" s="1" t="s">
        <v>417</v>
      </c>
      <c r="AY76" s="1" t="s">
        <v>402</v>
      </c>
      <c r="AZ76" s="1" t="s">
        <v>231</v>
      </c>
      <c r="BA76" s="1" t="s">
        <v>344</v>
      </c>
      <c r="BB76" s="1">
        <v>200</v>
      </c>
      <c r="BC76" s="1">
        <v>300</v>
      </c>
      <c r="BD76" s="1">
        <v>0</v>
      </c>
      <c r="BE76" s="1">
        <v>1</v>
      </c>
      <c r="BF76" s="1">
        <v>0</v>
      </c>
      <c r="BG76" s="1">
        <v>0</v>
      </c>
      <c r="BH76" s="1">
        <v>0</v>
      </c>
      <c r="BI76" s="1">
        <v>0</v>
      </c>
      <c r="BJ76" s="1">
        <v>1</v>
      </c>
      <c r="BK76" s="1" t="s">
        <v>409</v>
      </c>
      <c r="BL76" s="1">
        <v>1997</v>
      </c>
      <c r="BM76" s="1" t="s">
        <v>159</v>
      </c>
      <c r="BO76" s="1">
        <v>3200</v>
      </c>
      <c r="BP76" s="1" t="s">
        <v>370</v>
      </c>
      <c r="BQ76" s="1" t="s">
        <v>391</v>
      </c>
      <c r="BR76" s="1" t="s">
        <v>391</v>
      </c>
      <c r="BS76" s="1" t="s">
        <v>206</v>
      </c>
      <c r="BT76" s="1" t="s">
        <v>212</v>
      </c>
    </row>
    <row r="77" spans="1:72" ht="45" hidden="1" x14ac:dyDescent="0.25">
      <c r="A77" s="1">
        <v>1469</v>
      </c>
      <c r="B77" s="1" t="s">
        <v>416</v>
      </c>
      <c r="C77" s="1" t="s">
        <v>529</v>
      </c>
      <c r="D77" s="1" t="s">
        <v>455</v>
      </c>
      <c r="E77" s="1" t="s">
        <v>357</v>
      </c>
      <c r="F77" s="1" t="s">
        <v>356</v>
      </c>
      <c r="G77" s="1" t="s">
        <v>355</v>
      </c>
      <c r="H77" s="1" t="s">
        <v>239</v>
      </c>
      <c r="I77" s="1" t="s">
        <v>180</v>
      </c>
      <c r="J77" s="1" t="s">
        <v>353</v>
      </c>
      <c r="K77" s="1" t="s">
        <v>364</v>
      </c>
      <c r="BD77" s="1" t="s">
        <v>150</v>
      </c>
      <c r="BE77" s="1" t="s">
        <v>150</v>
      </c>
      <c r="BF77" s="1" t="s">
        <v>150</v>
      </c>
      <c r="BG77" s="1" t="s">
        <v>150</v>
      </c>
      <c r="BH77" s="1" t="s">
        <v>150</v>
      </c>
      <c r="BI77" s="1" t="s">
        <v>150</v>
      </c>
      <c r="BJ77" s="1" t="s">
        <v>150</v>
      </c>
    </row>
    <row r="78" spans="1:72" ht="60" x14ac:dyDescent="0.25">
      <c r="A78" s="1">
        <v>1469</v>
      </c>
      <c r="B78" s="1" t="s">
        <v>380</v>
      </c>
      <c r="C78" s="1" t="s">
        <v>398</v>
      </c>
      <c r="D78" s="1" t="s">
        <v>379</v>
      </c>
      <c r="E78" s="1" t="s">
        <v>357</v>
      </c>
      <c r="F78" s="1" t="s">
        <v>254</v>
      </c>
      <c r="G78" s="1" t="s">
        <v>355</v>
      </c>
      <c r="H78" s="1" t="s">
        <v>354</v>
      </c>
      <c r="I78" s="1" t="s">
        <v>180</v>
      </c>
      <c r="J78" s="1" t="s">
        <v>388</v>
      </c>
      <c r="K78" s="1" t="s">
        <v>352</v>
      </c>
      <c r="L78" s="1" t="s">
        <v>236</v>
      </c>
      <c r="M78" s="1" t="s">
        <v>165</v>
      </c>
      <c r="N78" s="1" t="s">
        <v>236</v>
      </c>
      <c r="O78" s="1" t="s">
        <v>236</v>
      </c>
      <c r="P78" s="1" t="s">
        <v>236</v>
      </c>
      <c r="Q78" s="1" t="s">
        <v>236</v>
      </c>
      <c r="R78" s="1" t="s">
        <v>159</v>
      </c>
      <c r="T78" s="1" t="s">
        <v>159</v>
      </c>
      <c r="W78" s="1" t="s">
        <v>159</v>
      </c>
      <c r="Z78" s="1" t="s">
        <v>232</v>
      </c>
      <c r="AA78" s="1" t="s">
        <v>233</v>
      </c>
      <c r="AB78" s="1" t="s">
        <v>362</v>
      </c>
      <c r="AC78" s="1" t="s">
        <v>362</v>
      </c>
      <c r="AD78" s="1" t="s">
        <v>362</v>
      </c>
      <c r="AE78" s="1" t="s">
        <v>362</v>
      </c>
      <c r="AF78" s="1" t="s">
        <v>159</v>
      </c>
      <c r="AI78" s="1" t="s">
        <v>349</v>
      </c>
      <c r="AU78" s="1" t="s">
        <v>180</v>
      </c>
      <c r="AV78" s="1" t="s">
        <v>348</v>
      </c>
      <c r="AW78" s="1" t="s">
        <v>159</v>
      </c>
      <c r="BA78" s="1" t="s">
        <v>344</v>
      </c>
      <c r="BB78" s="1">
        <v>110</v>
      </c>
      <c r="BC78" s="1">
        <v>150</v>
      </c>
      <c r="BD78" s="1">
        <v>1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1</v>
      </c>
      <c r="BK78" s="1" t="s">
        <v>200</v>
      </c>
      <c r="BM78" s="1" t="s">
        <v>159</v>
      </c>
      <c r="BO78" s="1">
        <v>6666</v>
      </c>
      <c r="BP78" s="1" t="s">
        <v>432</v>
      </c>
      <c r="BQ78" s="1" t="s">
        <v>391</v>
      </c>
      <c r="BR78" s="1" t="s">
        <v>205</v>
      </c>
      <c r="BS78" s="1" t="s">
        <v>206</v>
      </c>
      <c r="BT78" s="1" t="s">
        <v>426</v>
      </c>
    </row>
    <row r="79" spans="1:72" ht="45" x14ac:dyDescent="0.25">
      <c r="A79" s="1">
        <v>1469</v>
      </c>
      <c r="B79" s="1" t="s">
        <v>416</v>
      </c>
      <c r="C79" s="1" t="s">
        <v>241</v>
      </c>
      <c r="D79" s="1" t="s">
        <v>415</v>
      </c>
      <c r="E79" s="1" t="s">
        <v>414</v>
      </c>
      <c r="F79" s="1" t="s">
        <v>254</v>
      </c>
      <c r="G79" s="1" t="s">
        <v>355</v>
      </c>
      <c r="H79" s="1" t="s">
        <v>354</v>
      </c>
      <c r="I79" s="1" t="s">
        <v>180</v>
      </c>
      <c r="J79" s="1" t="s">
        <v>353</v>
      </c>
      <c r="K79" s="1" t="s">
        <v>352</v>
      </c>
      <c r="L79" s="1" t="s">
        <v>236</v>
      </c>
      <c r="M79" s="1" t="s">
        <v>165</v>
      </c>
      <c r="N79" s="1" t="s">
        <v>236</v>
      </c>
      <c r="O79" s="1" t="s">
        <v>236</v>
      </c>
      <c r="P79" s="1" t="s">
        <v>236</v>
      </c>
      <c r="Q79" s="1" t="s">
        <v>236</v>
      </c>
      <c r="R79" s="1" t="s">
        <v>159</v>
      </c>
      <c r="T79" s="1" t="s">
        <v>159</v>
      </c>
      <c r="W79" s="1" t="s">
        <v>156</v>
      </c>
      <c r="X79" s="1" t="s">
        <v>544</v>
      </c>
      <c r="Y79" s="1" t="s">
        <v>357</v>
      </c>
      <c r="Z79" s="1" t="s">
        <v>385</v>
      </c>
      <c r="AA79" s="1" t="s">
        <v>362</v>
      </c>
      <c r="AB79" s="1" t="s">
        <v>362</v>
      </c>
      <c r="AC79" s="1" t="s">
        <v>362</v>
      </c>
      <c r="AD79" s="1" t="s">
        <v>362</v>
      </c>
      <c r="AE79" s="1" t="s">
        <v>362</v>
      </c>
      <c r="AF79" s="1" t="s">
        <v>159</v>
      </c>
      <c r="AI79" s="1" t="s">
        <v>349</v>
      </c>
      <c r="AU79" s="1" t="s">
        <v>180</v>
      </c>
      <c r="AV79" s="1" t="s">
        <v>180</v>
      </c>
      <c r="AW79" s="1" t="s">
        <v>156</v>
      </c>
      <c r="AX79" s="1" t="s">
        <v>417</v>
      </c>
      <c r="AY79" s="1" t="s">
        <v>402</v>
      </c>
      <c r="AZ79" s="1" t="s">
        <v>231</v>
      </c>
      <c r="BA79" s="1" t="s">
        <v>361</v>
      </c>
      <c r="BB79" s="1">
        <v>160</v>
      </c>
      <c r="BC79" s="1">
        <v>130</v>
      </c>
      <c r="BD79" s="1">
        <v>0</v>
      </c>
      <c r="BE79" s="1">
        <v>0</v>
      </c>
      <c r="BF79" s="1">
        <v>0</v>
      </c>
      <c r="BG79" s="1">
        <v>0</v>
      </c>
      <c r="BH79" s="1">
        <v>1</v>
      </c>
      <c r="BI79" s="1">
        <v>0</v>
      </c>
      <c r="BJ79" s="1">
        <v>1</v>
      </c>
      <c r="BK79" s="1" t="s">
        <v>200</v>
      </c>
      <c r="BL79" s="1">
        <v>1994</v>
      </c>
      <c r="BM79" s="1" t="s">
        <v>159</v>
      </c>
      <c r="BO79" s="1">
        <v>3104</v>
      </c>
      <c r="BP79" s="1" t="s">
        <v>370</v>
      </c>
      <c r="BQ79" s="1" t="s">
        <v>391</v>
      </c>
      <c r="BR79" s="1" t="s">
        <v>391</v>
      </c>
      <c r="BS79" s="1" t="s">
        <v>206</v>
      </c>
      <c r="BT79" s="1" t="s">
        <v>481</v>
      </c>
    </row>
    <row r="80" spans="1:72" ht="45" hidden="1" x14ac:dyDescent="0.25">
      <c r="A80" s="1">
        <v>1469</v>
      </c>
      <c r="B80" s="1" t="s">
        <v>416</v>
      </c>
      <c r="C80" s="1" t="s">
        <v>241</v>
      </c>
      <c r="D80" s="1" t="s">
        <v>415</v>
      </c>
      <c r="E80" s="1" t="s">
        <v>357</v>
      </c>
      <c r="F80" s="1" t="s">
        <v>356</v>
      </c>
      <c r="G80" s="1" t="s">
        <v>240</v>
      </c>
      <c r="H80" s="1" t="s">
        <v>447</v>
      </c>
      <c r="I80" s="1" t="s">
        <v>176</v>
      </c>
      <c r="J80" s="1" t="s">
        <v>353</v>
      </c>
      <c r="K80" s="1" t="s">
        <v>364</v>
      </c>
      <c r="N80" s="1" t="s">
        <v>165</v>
      </c>
      <c r="R80" s="1" t="s">
        <v>159</v>
      </c>
      <c r="T80" s="1" t="s">
        <v>159</v>
      </c>
      <c r="W80" s="1" t="s">
        <v>156</v>
      </c>
      <c r="X80" s="1" t="s">
        <v>554</v>
      </c>
      <c r="Y80" s="1" t="s">
        <v>357</v>
      </c>
      <c r="Z80" s="1" t="s">
        <v>232</v>
      </c>
      <c r="AF80" s="1" t="s">
        <v>159</v>
      </c>
      <c r="AI80" s="1" t="s">
        <v>349</v>
      </c>
      <c r="AU80" s="1" t="s">
        <v>180</v>
      </c>
      <c r="AV80" s="1" t="s">
        <v>180</v>
      </c>
      <c r="AW80" s="1" t="s">
        <v>156</v>
      </c>
      <c r="AX80" s="1" t="s">
        <v>347</v>
      </c>
      <c r="AY80" s="1" t="s">
        <v>346</v>
      </c>
      <c r="AZ80" s="1" t="s">
        <v>231</v>
      </c>
      <c r="BA80" s="1" t="s">
        <v>361</v>
      </c>
      <c r="BB80" s="1">
        <v>200</v>
      </c>
      <c r="BC80" s="1">
        <v>280</v>
      </c>
      <c r="BD80" s="1">
        <v>0</v>
      </c>
      <c r="BE80" s="1">
        <v>1</v>
      </c>
      <c r="BF80" s="1">
        <v>0</v>
      </c>
      <c r="BG80" s="1">
        <v>0</v>
      </c>
      <c r="BH80" s="1">
        <v>0</v>
      </c>
      <c r="BI80" s="1">
        <v>0</v>
      </c>
      <c r="BJ80" s="1">
        <v>1</v>
      </c>
      <c r="BK80" s="1" t="s">
        <v>200</v>
      </c>
      <c r="BL80" s="1">
        <v>1979</v>
      </c>
      <c r="BM80" s="1" t="s">
        <v>159</v>
      </c>
      <c r="BO80" s="1">
        <v>3060</v>
      </c>
      <c r="BP80" s="1" t="s">
        <v>370</v>
      </c>
      <c r="BQ80" s="1" t="s">
        <v>343</v>
      </c>
      <c r="BR80" s="1" t="s">
        <v>343</v>
      </c>
      <c r="BS80" s="1" t="s">
        <v>206</v>
      </c>
      <c r="BT80" s="1" t="s">
        <v>212</v>
      </c>
    </row>
    <row r="81" spans="1:72" ht="45" x14ac:dyDescent="0.25">
      <c r="A81" s="1">
        <v>1469</v>
      </c>
      <c r="B81" s="1" t="s">
        <v>416</v>
      </c>
      <c r="C81" s="1" t="s">
        <v>423</v>
      </c>
      <c r="D81" s="1" t="s">
        <v>415</v>
      </c>
      <c r="E81" s="1" t="s">
        <v>357</v>
      </c>
      <c r="F81" s="1" t="s">
        <v>254</v>
      </c>
      <c r="G81" s="1" t="s">
        <v>355</v>
      </c>
      <c r="H81" s="1" t="s">
        <v>354</v>
      </c>
      <c r="I81" s="1" t="s">
        <v>180</v>
      </c>
      <c r="J81" s="1" t="s">
        <v>353</v>
      </c>
      <c r="K81" s="1" t="s">
        <v>421</v>
      </c>
      <c r="L81" s="1" t="s">
        <v>236</v>
      </c>
      <c r="M81" s="1" t="s">
        <v>236</v>
      </c>
      <c r="N81" s="1" t="s">
        <v>363</v>
      </c>
      <c r="O81" s="1" t="s">
        <v>236</v>
      </c>
      <c r="P81" s="1" t="s">
        <v>236</v>
      </c>
      <c r="Q81" s="1" t="s">
        <v>236</v>
      </c>
      <c r="R81" s="1" t="s">
        <v>159</v>
      </c>
      <c r="T81" s="1" t="s">
        <v>159</v>
      </c>
      <c r="W81" s="1" t="s">
        <v>159</v>
      </c>
      <c r="Z81" s="1" t="s">
        <v>232</v>
      </c>
      <c r="AA81" s="1" t="s">
        <v>253</v>
      </c>
      <c r="AB81" s="1" t="s">
        <v>362</v>
      </c>
      <c r="AC81" s="1" t="s">
        <v>362</v>
      </c>
      <c r="AD81" s="1" t="s">
        <v>362</v>
      </c>
      <c r="AE81" s="1" t="s">
        <v>362</v>
      </c>
      <c r="AF81" s="1" t="s">
        <v>159</v>
      </c>
      <c r="AI81" s="1" t="s">
        <v>349</v>
      </c>
      <c r="AU81" s="1" t="s">
        <v>180</v>
      </c>
      <c r="AV81" s="1" t="s">
        <v>180</v>
      </c>
      <c r="AW81" s="1" t="s">
        <v>156</v>
      </c>
      <c r="AX81" s="1" t="s">
        <v>440</v>
      </c>
      <c r="AY81" s="1" t="s">
        <v>346</v>
      </c>
      <c r="AZ81" s="1" t="s">
        <v>437</v>
      </c>
      <c r="BA81" s="1" t="s">
        <v>344</v>
      </c>
      <c r="BB81" s="1">
        <v>180</v>
      </c>
      <c r="BC81" s="1">
        <v>130</v>
      </c>
      <c r="BD81" s="1">
        <v>0</v>
      </c>
      <c r="BE81" s="1">
        <v>1</v>
      </c>
      <c r="BF81" s="1">
        <v>0</v>
      </c>
      <c r="BG81" s="1">
        <v>0</v>
      </c>
      <c r="BH81" s="1">
        <v>1</v>
      </c>
      <c r="BI81" s="1">
        <v>0</v>
      </c>
      <c r="BJ81" s="1">
        <v>0</v>
      </c>
      <c r="BK81" s="1" t="s">
        <v>200</v>
      </c>
      <c r="BL81" s="1">
        <v>1997</v>
      </c>
      <c r="BM81" s="1" t="s">
        <v>159</v>
      </c>
      <c r="BO81" s="1">
        <v>3300</v>
      </c>
      <c r="BP81" s="1" t="s">
        <v>203</v>
      </c>
      <c r="BQ81" s="1" t="s">
        <v>342</v>
      </c>
      <c r="BR81" s="1" t="s">
        <v>343</v>
      </c>
      <c r="BS81" s="1" t="s">
        <v>243</v>
      </c>
      <c r="BT81" s="1" t="s">
        <v>212</v>
      </c>
    </row>
    <row r="82" spans="1:72" ht="45" x14ac:dyDescent="0.25">
      <c r="A82" s="1">
        <v>1469</v>
      </c>
      <c r="B82" s="1" t="s">
        <v>360</v>
      </c>
      <c r="C82" s="1" t="s">
        <v>462</v>
      </c>
      <c r="D82" s="1" t="s">
        <v>438</v>
      </c>
      <c r="E82" s="1" t="s">
        <v>357</v>
      </c>
      <c r="F82" s="1" t="s">
        <v>254</v>
      </c>
      <c r="G82" s="1" t="s">
        <v>355</v>
      </c>
      <c r="H82" s="1" t="s">
        <v>354</v>
      </c>
      <c r="I82" s="1" t="s">
        <v>180</v>
      </c>
      <c r="J82" s="1" t="s">
        <v>365</v>
      </c>
      <c r="K82" s="1" t="s">
        <v>478</v>
      </c>
      <c r="L82" s="1" t="s">
        <v>236</v>
      </c>
      <c r="M82" s="1" t="s">
        <v>236</v>
      </c>
      <c r="N82" s="1" t="s">
        <v>236</v>
      </c>
      <c r="P82" s="1" t="s">
        <v>236</v>
      </c>
      <c r="Q82" s="1" t="s">
        <v>236</v>
      </c>
      <c r="R82" s="1" t="s">
        <v>159</v>
      </c>
      <c r="T82" s="1" t="s">
        <v>159</v>
      </c>
      <c r="W82" s="1" t="s">
        <v>159</v>
      </c>
      <c r="Z82" s="1" t="s">
        <v>253</v>
      </c>
      <c r="AA82" s="1" t="s">
        <v>362</v>
      </c>
      <c r="AB82" s="1" t="s">
        <v>362</v>
      </c>
      <c r="AC82" s="1" t="s">
        <v>362</v>
      </c>
      <c r="AD82" s="1" t="s">
        <v>362</v>
      </c>
      <c r="AE82" s="1" t="s">
        <v>362</v>
      </c>
      <c r="AF82" s="1" t="s">
        <v>159</v>
      </c>
      <c r="AI82" s="1" t="s">
        <v>349</v>
      </c>
      <c r="AU82" s="1" t="s">
        <v>180</v>
      </c>
      <c r="AV82" s="1" t="s">
        <v>180</v>
      </c>
      <c r="AW82" s="1" t="s">
        <v>159</v>
      </c>
      <c r="BA82" s="1" t="s">
        <v>344</v>
      </c>
      <c r="BB82" s="1">
        <v>150</v>
      </c>
      <c r="BC82" s="1">
        <v>160</v>
      </c>
      <c r="BD82" s="1">
        <v>1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1</v>
      </c>
      <c r="BK82" s="1" t="s">
        <v>409</v>
      </c>
      <c r="BL82" s="1">
        <v>1997</v>
      </c>
      <c r="BM82" s="1" t="s">
        <v>159</v>
      </c>
      <c r="BO82" s="1">
        <v>8000</v>
      </c>
      <c r="BP82" s="1" t="s">
        <v>553</v>
      </c>
      <c r="BQ82" s="1" t="s">
        <v>205</v>
      </c>
      <c r="BR82" s="1" t="s">
        <v>205</v>
      </c>
      <c r="BS82" s="1" t="s">
        <v>206</v>
      </c>
      <c r="BT82" s="1" t="s">
        <v>212</v>
      </c>
    </row>
    <row r="83" spans="1:72" ht="45" x14ac:dyDescent="0.25">
      <c r="A83" s="1">
        <v>1469</v>
      </c>
      <c r="B83" s="1" t="s">
        <v>416</v>
      </c>
      <c r="C83" s="1" t="s">
        <v>423</v>
      </c>
      <c r="D83" s="1" t="s">
        <v>422</v>
      </c>
      <c r="E83" s="1" t="s">
        <v>357</v>
      </c>
      <c r="F83" s="1" t="s">
        <v>254</v>
      </c>
      <c r="G83" s="1" t="s">
        <v>355</v>
      </c>
      <c r="H83" s="1" t="s">
        <v>354</v>
      </c>
      <c r="I83" s="1" t="s">
        <v>176</v>
      </c>
      <c r="J83" s="1" t="s">
        <v>353</v>
      </c>
      <c r="K83" s="1" t="s">
        <v>352</v>
      </c>
      <c r="L83" s="1" t="s">
        <v>236</v>
      </c>
      <c r="M83" s="1" t="s">
        <v>236</v>
      </c>
      <c r="N83" s="1" t="s">
        <v>165</v>
      </c>
      <c r="O83" s="1" t="s">
        <v>236</v>
      </c>
      <c r="P83" s="1" t="s">
        <v>236</v>
      </c>
      <c r="Q83" s="1" t="s">
        <v>236</v>
      </c>
      <c r="R83" s="1" t="s">
        <v>159</v>
      </c>
      <c r="T83" s="1" t="s">
        <v>159</v>
      </c>
      <c r="W83" s="1" t="s">
        <v>156</v>
      </c>
      <c r="X83" s="1" t="s">
        <v>552</v>
      </c>
      <c r="Y83" s="1" t="s">
        <v>429</v>
      </c>
      <c r="Z83" s="1" t="s">
        <v>232</v>
      </c>
      <c r="AA83" s="1" t="s">
        <v>253</v>
      </c>
      <c r="AB83" s="1" t="s">
        <v>362</v>
      </c>
      <c r="AC83" s="1" t="s">
        <v>362</v>
      </c>
      <c r="AD83" s="1" t="s">
        <v>362</v>
      </c>
      <c r="AE83" s="1" t="s">
        <v>362</v>
      </c>
      <c r="AF83" s="1" t="s">
        <v>159</v>
      </c>
      <c r="AI83" s="1" t="s">
        <v>349</v>
      </c>
      <c r="AU83" s="1" t="s">
        <v>180</v>
      </c>
      <c r="AV83" s="1" t="s">
        <v>180</v>
      </c>
      <c r="AW83" s="1" t="s">
        <v>159</v>
      </c>
      <c r="BA83" s="1" t="s">
        <v>361</v>
      </c>
      <c r="BB83" s="1">
        <v>150</v>
      </c>
      <c r="BC83" s="1">
        <v>150</v>
      </c>
      <c r="BD83" s="1">
        <v>1</v>
      </c>
      <c r="BE83" s="1">
        <v>1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 t="s">
        <v>409</v>
      </c>
      <c r="BL83" s="1">
        <v>1994</v>
      </c>
      <c r="BM83" s="1" t="s">
        <v>159</v>
      </c>
      <c r="BO83" s="1">
        <v>2521</v>
      </c>
      <c r="BP83" s="1" t="s">
        <v>203</v>
      </c>
      <c r="BQ83" s="1" t="s">
        <v>400</v>
      </c>
      <c r="BR83" s="1" t="s">
        <v>400</v>
      </c>
      <c r="BS83" s="1" t="s">
        <v>243</v>
      </c>
      <c r="BT83" s="1" t="s">
        <v>212</v>
      </c>
    </row>
    <row r="84" spans="1:72" ht="45" hidden="1" x14ac:dyDescent="0.25">
      <c r="A84" s="1">
        <v>1469</v>
      </c>
      <c r="B84" s="1" t="s">
        <v>380</v>
      </c>
      <c r="C84" s="1" t="s">
        <v>210</v>
      </c>
      <c r="D84" s="1" t="s">
        <v>379</v>
      </c>
      <c r="E84" s="1" t="s">
        <v>389</v>
      </c>
      <c r="F84" s="1" t="s">
        <v>356</v>
      </c>
      <c r="G84" s="1" t="s">
        <v>240</v>
      </c>
      <c r="H84" s="1" t="s">
        <v>354</v>
      </c>
      <c r="I84" s="1" t="s">
        <v>180</v>
      </c>
      <c r="J84" s="1" t="s">
        <v>388</v>
      </c>
      <c r="K84" s="1" t="s">
        <v>364</v>
      </c>
      <c r="L84" s="1" t="s">
        <v>165</v>
      </c>
      <c r="M84" s="1" t="s">
        <v>236</v>
      </c>
      <c r="N84" s="1" t="s">
        <v>165</v>
      </c>
      <c r="O84" s="1" t="s">
        <v>165</v>
      </c>
      <c r="P84" s="1" t="s">
        <v>236</v>
      </c>
      <c r="Q84" s="1" t="s">
        <v>236</v>
      </c>
      <c r="R84" s="1" t="s">
        <v>159</v>
      </c>
      <c r="T84" s="1" t="s">
        <v>159</v>
      </c>
      <c r="W84" s="1" t="s">
        <v>156</v>
      </c>
      <c r="X84" s="1" t="s">
        <v>210</v>
      </c>
      <c r="Y84" s="1" t="s">
        <v>386</v>
      </c>
      <c r="Z84" s="1" t="s">
        <v>385</v>
      </c>
      <c r="AA84" s="1" t="s">
        <v>362</v>
      </c>
      <c r="AB84" s="1" t="s">
        <v>362</v>
      </c>
      <c r="AC84" s="1" t="s">
        <v>362</v>
      </c>
      <c r="AD84" s="1" t="s">
        <v>362</v>
      </c>
      <c r="AE84" s="1" t="s">
        <v>233</v>
      </c>
      <c r="AF84" s="1" t="s">
        <v>159</v>
      </c>
      <c r="AI84" s="1" t="s">
        <v>349</v>
      </c>
      <c r="AU84" s="1" t="s">
        <v>180</v>
      </c>
      <c r="AV84" s="1" t="s">
        <v>348</v>
      </c>
      <c r="AW84" s="1" t="s">
        <v>156</v>
      </c>
      <c r="AX84" s="1" t="s">
        <v>347</v>
      </c>
      <c r="AY84" s="1" t="s">
        <v>346</v>
      </c>
      <c r="AZ84" s="1" t="s">
        <v>384</v>
      </c>
      <c r="BD84" s="1" t="s">
        <v>150</v>
      </c>
      <c r="BE84" s="1" t="s">
        <v>150</v>
      </c>
      <c r="BF84" s="1" t="s">
        <v>150</v>
      </c>
      <c r="BG84" s="1" t="s">
        <v>150</v>
      </c>
      <c r="BH84" s="1" t="s">
        <v>150</v>
      </c>
      <c r="BI84" s="1" t="s">
        <v>150</v>
      </c>
      <c r="BJ84" s="1" t="s">
        <v>150</v>
      </c>
    </row>
    <row r="85" spans="1:72" ht="75" x14ac:dyDescent="0.25">
      <c r="A85" s="1">
        <v>1469</v>
      </c>
      <c r="B85" s="1" t="s">
        <v>416</v>
      </c>
      <c r="C85" s="1" t="s">
        <v>551</v>
      </c>
      <c r="D85" s="1" t="s">
        <v>455</v>
      </c>
      <c r="E85" s="1" t="s">
        <v>372</v>
      </c>
      <c r="F85" s="1" t="s">
        <v>254</v>
      </c>
      <c r="G85" s="1" t="s">
        <v>355</v>
      </c>
      <c r="H85" s="1" t="s">
        <v>366</v>
      </c>
      <c r="I85" s="1" t="s">
        <v>180</v>
      </c>
      <c r="J85" s="1" t="s">
        <v>388</v>
      </c>
      <c r="K85" s="1" t="s">
        <v>364</v>
      </c>
      <c r="L85" s="1" t="s">
        <v>236</v>
      </c>
      <c r="M85" s="1" t="s">
        <v>236</v>
      </c>
      <c r="N85" s="1" t="s">
        <v>236</v>
      </c>
      <c r="O85" s="1" t="s">
        <v>236</v>
      </c>
      <c r="P85" s="1" t="s">
        <v>363</v>
      </c>
      <c r="Q85" s="1" t="s">
        <v>236</v>
      </c>
      <c r="R85" s="1" t="s">
        <v>159</v>
      </c>
      <c r="T85" s="1" t="s">
        <v>159</v>
      </c>
      <c r="W85" s="1" t="s">
        <v>156</v>
      </c>
      <c r="X85" s="1" t="s">
        <v>551</v>
      </c>
      <c r="Y85" s="1" t="s">
        <v>394</v>
      </c>
      <c r="Z85" s="1" t="s">
        <v>385</v>
      </c>
      <c r="AA85" s="1" t="s">
        <v>362</v>
      </c>
      <c r="AB85" s="1" t="s">
        <v>362</v>
      </c>
      <c r="AC85" s="1" t="s">
        <v>253</v>
      </c>
      <c r="AD85" s="1" t="s">
        <v>362</v>
      </c>
      <c r="AE85" s="1" t="s">
        <v>232</v>
      </c>
      <c r="AF85" s="1" t="s">
        <v>156</v>
      </c>
      <c r="AG85" s="1" t="s">
        <v>550</v>
      </c>
      <c r="AH85" s="1" t="s">
        <v>521</v>
      </c>
      <c r="AI85" s="1" t="s">
        <v>475</v>
      </c>
      <c r="AJ85" s="1" t="s">
        <v>474</v>
      </c>
      <c r="AK85" s="1" t="s">
        <v>474</v>
      </c>
      <c r="AL85" s="1" t="s">
        <v>549</v>
      </c>
      <c r="AM85" s="1" t="s">
        <v>471</v>
      </c>
      <c r="AN85" s="1" t="s">
        <v>472</v>
      </c>
      <c r="AO85" s="1" t="s">
        <v>471</v>
      </c>
      <c r="AP85" s="1" t="s">
        <v>471</v>
      </c>
      <c r="AQ85" s="1" t="s">
        <v>471</v>
      </c>
      <c r="AR85" s="1" t="s">
        <v>471</v>
      </c>
      <c r="AS85" s="1" t="s">
        <v>472</v>
      </c>
      <c r="AT85" s="1" t="s">
        <v>548</v>
      </c>
      <c r="AU85" s="1" t="s">
        <v>176</v>
      </c>
      <c r="AV85" s="1" t="s">
        <v>348</v>
      </c>
      <c r="AW85" s="1" t="s">
        <v>159</v>
      </c>
      <c r="BA85" s="1" t="s">
        <v>392</v>
      </c>
      <c r="BB85" s="1">
        <v>150</v>
      </c>
      <c r="BC85" s="1">
        <v>220</v>
      </c>
      <c r="BD85" s="1">
        <v>0</v>
      </c>
      <c r="BE85" s="1">
        <v>0</v>
      </c>
      <c r="BF85" s="1">
        <v>1</v>
      </c>
      <c r="BG85" s="1">
        <v>0</v>
      </c>
      <c r="BH85" s="1">
        <v>0</v>
      </c>
      <c r="BI85" s="1">
        <v>0</v>
      </c>
      <c r="BJ85" s="1">
        <v>1</v>
      </c>
      <c r="BK85" s="1" t="s">
        <v>200</v>
      </c>
      <c r="BL85" s="1">
        <v>1992</v>
      </c>
      <c r="BM85" s="1" t="s">
        <v>156</v>
      </c>
      <c r="BN85" s="1" t="s">
        <v>490</v>
      </c>
      <c r="BP85" s="1" t="s">
        <v>432</v>
      </c>
      <c r="BQ85" s="1" t="s">
        <v>391</v>
      </c>
      <c r="BR85" s="1" t="s">
        <v>205</v>
      </c>
      <c r="BS85" s="1" t="s">
        <v>206</v>
      </c>
      <c r="BT85" s="1" t="s">
        <v>212</v>
      </c>
    </row>
    <row r="86" spans="1:72" ht="45" hidden="1" x14ac:dyDescent="0.25">
      <c r="A86" s="1">
        <v>1469</v>
      </c>
      <c r="B86" s="1" t="s">
        <v>416</v>
      </c>
      <c r="C86" s="1" t="s">
        <v>479</v>
      </c>
      <c r="D86" s="1" t="s">
        <v>415</v>
      </c>
      <c r="E86" s="1" t="s">
        <v>414</v>
      </c>
      <c r="F86" s="1" t="s">
        <v>254</v>
      </c>
      <c r="G86" s="1" t="s">
        <v>355</v>
      </c>
      <c r="H86" s="1" t="s">
        <v>354</v>
      </c>
      <c r="I86" s="1" t="s">
        <v>180</v>
      </c>
      <c r="J86" s="1" t="s">
        <v>365</v>
      </c>
      <c r="K86" s="1" t="s">
        <v>364</v>
      </c>
      <c r="BD86" s="1" t="s">
        <v>150</v>
      </c>
      <c r="BE86" s="1" t="s">
        <v>150</v>
      </c>
      <c r="BF86" s="1" t="s">
        <v>150</v>
      </c>
      <c r="BG86" s="1" t="s">
        <v>150</v>
      </c>
      <c r="BH86" s="1" t="s">
        <v>150</v>
      </c>
      <c r="BI86" s="1" t="s">
        <v>150</v>
      </c>
      <c r="BJ86" s="1" t="s">
        <v>150</v>
      </c>
    </row>
    <row r="87" spans="1:72" ht="45" x14ac:dyDescent="0.25">
      <c r="A87" s="1">
        <v>1469</v>
      </c>
      <c r="B87" s="1" t="s">
        <v>360</v>
      </c>
      <c r="C87" s="1" t="s">
        <v>547</v>
      </c>
      <c r="D87" s="1" t="s">
        <v>358</v>
      </c>
      <c r="E87" s="1" t="s">
        <v>357</v>
      </c>
      <c r="F87" s="1" t="s">
        <v>254</v>
      </c>
      <c r="G87" s="1" t="s">
        <v>355</v>
      </c>
      <c r="H87" s="1" t="s">
        <v>354</v>
      </c>
      <c r="I87" s="1" t="s">
        <v>180</v>
      </c>
      <c r="J87" s="1" t="s">
        <v>353</v>
      </c>
      <c r="K87" s="1" t="s">
        <v>352</v>
      </c>
      <c r="N87" s="1" t="s">
        <v>165</v>
      </c>
      <c r="R87" s="1" t="s">
        <v>159</v>
      </c>
      <c r="T87" s="1" t="s">
        <v>159</v>
      </c>
      <c r="W87" s="1" t="s">
        <v>159</v>
      </c>
      <c r="Z87" s="1" t="s">
        <v>232</v>
      </c>
      <c r="AA87" s="1" t="s">
        <v>385</v>
      </c>
      <c r="AF87" s="1" t="s">
        <v>159</v>
      </c>
      <c r="AI87" s="1" t="s">
        <v>349</v>
      </c>
      <c r="AU87" s="1" t="s">
        <v>180</v>
      </c>
      <c r="AV87" s="1" t="s">
        <v>348</v>
      </c>
      <c r="AW87" s="1" t="s">
        <v>159</v>
      </c>
      <c r="BA87" s="1" t="s">
        <v>344</v>
      </c>
      <c r="BB87" s="1">
        <v>130</v>
      </c>
      <c r="BC87" s="1">
        <v>110</v>
      </c>
      <c r="BD87" s="1">
        <v>0</v>
      </c>
      <c r="BE87" s="1">
        <v>0</v>
      </c>
      <c r="BF87" s="1">
        <v>1</v>
      </c>
      <c r="BG87" s="1">
        <v>0</v>
      </c>
      <c r="BH87" s="1">
        <v>1</v>
      </c>
      <c r="BI87" s="1">
        <v>0</v>
      </c>
      <c r="BJ87" s="1">
        <v>0</v>
      </c>
      <c r="BK87" s="1" t="s">
        <v>409</v>
      </c>
      <c r="BL87" s="1">
        <v>1998</v>
      </c>
      <c r="BM87" s="1" t="s">
        <v>159</v>
      </c>
      <c r="BO87" s="1">
        <v>3600</v>
      </c>
      <c r="BP87" s="1" t="s">
        <v>203</v>
      </c>
      <c r="BQ87" s="1" t="s">
        <v>391</v>
      </c>
      <c r="BR87" s="1" t="s">
        <v>391</v>
      </c>
      <c r="BS87" s="1" t="s">
        <v>206</v>
      </c>
      <c r="BT87" s="1" t="s">
        <v>212</v>
      </c>
    </row>
    <row r="88" spans="1:72" ht="45" x14ac:dyDescent="0.25">
      <c r="A88" s="1">
        <v>1469</v>
      </c>
      <c r="B88" s="1" t="s">
        <v>360</v>
      </c>
      <c r="C88" s="1" t="s">
        <v>547</v>
      </c>
      <c r="D88" s="1" t="s">
        <v>358</v>
      </c>
      <c r="E88" s="1" t="s">
        <v>357</v>
      </c>
      <c r="F88" s="1" t="s">
        <v>254</v>
      </c>
      <c r="G88" s="1" t="s">
        <v>355</v>
      </c>
      <c r="H88" s="1" t="s">
        <v>239</v>
      </c>
      <c r="I88" s="1" t="s">
        <v>180</v>
      </c>
      <c r="J88" s="1" t="s">
        <v>388</v>
      </c>
      <c r="K88" s="1" t="s">
        <v>421</v>
      </c>
      <c r="N88" s="1" t="s">
        <v>363</v>
      </c>
      <c r="P88" s="1" t="s">
        <v>363</v>
      </c>
      <c r="R88" s="1" t="s">
        <v>159</v>
      </c>
      <c r="T88" s="1" t="s">
        <v>159</v>
      </c>
      <c r="W88" s="1" t="s">
        <v>156</v>
      </c>
      <c r="X88" s="1" t="s">
        <v>546</v>
      </c>
      <c r="Y88" s="1" t="s">
        <v>357</v>
      </c>
      <c r="Z88" s="1" t="s">
        <v>385</v>
      </c>
      <c r="AA88" s="1" t="s">
        <v>253</v>
      </c>
      <c r="AB88" s="1" t="s">
        <v>253</v>
      </c>
      <c r="AC88" s="1" t="s">
        <v>362</v>
      </c>
      <c r="AD88" s="1" t="s">
        <v>362</v>
      </c>
      <c r="AE88" s="1" t="s">
        <v>362</v>
      </c>
      <c r="AF88" s="1" t="s">
        <v>156</v>
      </c>
      <c r="AI88" s="1" t="s">
        <v>349</v>
      </c>
      <c r="AU88" s="1" t="s">
        <v>180</v>
      </c>
      <c r="AV88" s="1" t="s">
        <v>348</v>
      </c>
      <c r="AW88" s="1" t="s">
        <v>159</v>
      </c>
      <c r="BA88" s="1" t="s">
        <v>344</v>
      </c>
      <c r="BB88" s="1">
        <v>200</v>
      </c>
      <c r="BC88" s="1">
        <v>180</v>
      </c>
      <c r="BD88" s="1">
        <v>1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1</v>
      </c>
      <c r="BK88" s="1" t="s">
        <v>409</v>
      </c>
      <c r="BL88" s="1">
        <v>1994</v>
      </c>
      <c r="BM88" s="1" t="s">
        <v>159</v>
      </c>
      <c r="BO88" s="1">
        <v>1204</v>
      </c>
      <c r="BP88" s="1" t="s">
        <v>203</v>
      </c>
      <c r="BQ88" s="1" t="s">
        <v>400</v>
      </c>
      <c r="BR88" s="1" t="s">
        <v>400</v>
      </c>
      <c r="BS88" s="1" t="s">
        <v>243</v>
      </c>
      <c r="BT88" s="1" t="s">
        <v>212</v>
      </c>
    </row>
    <row r="89" spans="1:72" ht="45" x14ac:dyDescent="0.25">
      <c r="A89" s="1">
        <v>1469</v>
      </c>
      <c r="B89" s="1" t="s">
        <v>380</v>
      </c>
      <c r="C89" s="1" t="s">
        <v>398</v>
      </c>
      <c r="D89" s="1" t="s">
        <v>379</v>
      </c>
      <c r="E89" s="1" t="s">
        <v>357</v>
      </c>
      <c r="F89" s="1" t="s">
        <v>356</v>
      </c>
      <c r="G89" s="1" t="s">
        <v>355</v>
      </c>
      <c r="H89" s="1" t="s">
        <v>239</v>
      </c>
      <c r="I89" s="1" t="s">
        <v>180</v>
      </c>
      <c r="J89" s="1" t="s">
        <v>388</v>
      </c>
      <c r="K89" s="1" t="s">
        <v>352</v>
      </c>
      <c r="L89" s="1" t="s">
        <v>236</v>
      </c>
      <c r="M89" s="1" t="s">
        <v>236</v>
      </c>
      <c r="O89" s="1" t="s">
        <v>165</v>
      </c>
      <c r="P89" s="1" t="s">
        <v>236</v>
      </c>
      <c r="Q89" s="1" t="s">
        <v>236</v>
      </c>
      <c r="R89" s="1" t="s">
        <v>159</v>
      </c>
      <c r="T89" s="1" t="s">
        <v>159</v>
      </c>
      <c r="W89" s="1" t="s">
        <v>159</v>
      </c>
      <c r="Z89" s="1" t="s">
        <v>253</v>
      </c>
      <c r="AA89" s="1" t="s">
        <v>253</v>
      </c>
      <c r="AB89" s="1" t="s">
        <v>362</v>
      </c>
      <c r="AC89" s="1" t="s">
        <v>362</v>
      </c>
      <c r="AD89" s="1" t="s">
        <v>362</v>
      </c>
      <c r="AE89" s="1" t="s">
        <v>253</v>
      </c>
      <c r="AF89" s="1" t="s">
        <v>159</v>
      </c>
      <c r="AI89" s="1" t="s">
        <v>349</v>
      </c>
      <c r="AU89" s="1" t="s">
        <v>180</v>
      </c>
      <c r="AV89" s="1" t="s">
        <v>180</v>
      </c>
      <c r="AW89" s="1" t="s">
        <v>159</v>
      </c>
      <c r="BA89" s="1" t="s">
        <v>361</v>
      </c>
      <c r="BB89" s="1">
        <v>999</v>
      </c>
      <c r="BC89" s="1">
        <v>999</v>
      </c>
      <c r="BD89" s="1">
        <v>1</v>
      </c>
      <c r="BE89" s="1">
        <v>0</v>
      </c>
      <c r="BF89" s="1">
        <v>0</v>
      </c>
      <c r="BG89" s="1">
        <v>0</v>
      </c>
      <c r="BH89" s="1">
        <v>1</v>
      </c>
      <c r="BI89" s="1">
        <v>0</v>
      </c>
      <c r="BJ89" s="1">
        <v>0</v>
      </c>
      <c r="BK89" s="1" t="s">
        <v>200</v>
      </c>
      <c r="BL89" s="1">
        <v>1957</v>
      </c>
      <c r="BM89" s="1" t="s">
        <v>159</v>
      </c>
      <c r="BO89" s="1">
        <v>3300</v>
      </c>
      <c r="BP89" s="1" t="s">
        <v>370</v>
      </c>
      <c r="BQ89" s="1" t="s">
        <v>343</v>
      </c>
      <c r="BR89" s="1" t="s">
        <v>343</v>
      </c>
      <c r="BS89" s="1" t="s">
        <v>206</v>
      </c>
      <c r="BT89" s="1" t="s">
        <v>212</v>
      </c>
    </row>
    <row r="90" spans="1:72" ht="45" x14ac:dyDescent="0.25">
      <c r="A90" s="1">
        <v>1469</v>
      </c>
      <c r="B90" s="1" t="s">
        <v>375</v>
      </c>
      <c r="C90" s="1" t="s">
        <v>545</v>
      </c>
      <c r="D90" s="1" t="s">
        <v>373</v>
      </c>
      <c r="E90" s="1" t="s">
        <v>372</v>
      </c>
      <c r="F90" s="1" t="s">
        <v>254</v>
      </c>
      <c r="G90" s="1" t="s">
        <v>355</v>
      </c>
      <c r="H90" s="1" t="s">
        <v>354</v>
      </c>
      <c r="I90" s="1" t="s">
        <v>180</v>
      </c>
      <c r="J90" s="1" t="s">
        <v>353</v>
      </c>
      <c r="K90" s="1" t="s">
        <v>364</v>
      </c>
      <c r="L90" s="1" t="s">
        <v>236</v>
      </c>
      <c r="M90" s="1" t="s">
        <v>236</v>
      </c>
      <c r="N90" s="1" t="s">
        <v>236</v>
      </c>
      <c r="O90" s="1" t="s">
        <v>236</v>
      </c>
      <c r="P90" s="1" t="s">
        <v>236</v>
      </c>
      <c r="Q90" s="1" t="s">
        <v>236</v>
      </c>
      <c r="R90" s="1" t="s">
        <v>159</v>
      </c>
      <c r="T90" s="1" t="s">
        <v>159</v>
      </c>
      <c r="W90" s="1" t="s">
        <v>156</v>
      </c>
      <c r="X90" s="1" t="s">
        <v>544</v>
      </c>
      <c r="Y90" s="1" t="s">
        <v>357</v>
      </c>
      <c r="Z90" s="1" t="s">
        <v>385</v>
      </c>
      <c r="AA90" s="1" t="s">
        <v>233</v>
      </c>
      <c r="AB90" s="1" t="s">
        <v>362</v>
      </c>
      <c r="AC90" s="1" t="s">
        <v>362</v>
      </c>
      <c r="AD90" s="1" t="s">
        <v>362</v>
      </c>
      <c r="AE90" s="1" t="s">
        <v>362</v>
      </c>
      <c r="AF90" s="1" t="s">
        <v>159</v>
      </c>
      <c r="AI90" s="1" t="s">
        <v>349</v>
      </c>
      <c r="AU90" s="1" t="s">
        <v>180</v>
      </c>
      <c r="AV90" s="1" t="s">
        <v>348</v>
      </c>
      <c r="AW90" s="1" t="s">
        <v>156</v>
      </c>
      <c r="AX90" s="1" t="s">
        <v>417</v>
      </c>
      <c r="AY90" s="1" t="s">
        <v>402</v>
      </c>
      <c r="AZ90" s="1" t="s">
        <v>437</v>
      </c>
      <c r="BA90" s="1" t="s">
        <v>361</v>
      </c>
      <c r="BD90" s="1">
        <v>0</v>
      </c>
      <c r="BE90" s="1">
        <v>1</v>
      </c>
      <c r="BF90" s="1">
        <v>0</v>
      </c>
      <c r="BG90" s="1">
        <v>0</v>
      </c>
      <c r="BH90" s="1">
        <v>0</v>
      </c>
      <c r="BI90" s="1">
        <v>0</v>
      </c>
      <c r="BJ90" s="1">
        <v>1</v>
      </c>
      <c r="BK90" s="1" t="s">
        <v>200</v>
      </c>
      <c r="BM90" s="1" t="s">
        <v>159</v>
      </c>
      <c r="BP90" s="1" t="s">
        <v>203</v>
      </c>
      <c r="BQ90" s="1" t="s">
        <v>391</v>
      </c>
      <c r="BR90" s="1" t="s">
        <v>205</v>
      </c>
      <c r="BS90" s="1" t="s">
        <v>206</v>
      </c>
      <c r="BT90" s="1" t="s">
        <v>212</v>
      </c>
    </row>
    <row r="91" spans="1:72" ht="60" hidden="1" x14ac:dyDescent="0.25">
      <c r="A91" s="1">
        <v>1469</v>
      </c>
      <c r="B91" s="1" t="s">
        <v>469</v>
      </c>
      <c r="C91" s="1" t="s">
        <v>543</v>
      </c>
      <c r="D91" s="1" t="s">
        <v>467</v>
      </c>
      <c r="E91" s="1" t="s">
        <v>414</v>
      </c>
      <c r="F91" s="1" t="s">
        <v>356</v>
      </c>
      <c r="G91" s="1" t="s">
        <v>240</v>
      </c>
      <c r="H91" s="1" t="s">
        <v>366</v>
      </c>
      <c r="I91" s="1" t="s">
        <v>180</v>
      </c>
      <c r="J91" s="1" t="s">
        <v>388</v>
      </c>
      <c r="K91" s="1" t="s">
        <v>352</v>
      </c>
      <c r="M91" s="1" t="s">
        <v>165</v>
      </c>
      <c r="R91" s="1" t="s">
        <v>159</v>
      </c>
      <c r="T91" s="1" t="s">
        <v>159</v>
      </c>
      <c r="W91" s="1" t="s">
        <v>156</v>
      </c>
      <c r="X91" s="1" t="s">
        <v>542</v>
      </c>
      <c r="Y91" s="1" t="s">
        <v>357</v>
      </c>
      <c r="Z91" s="1" t="s">
        <v>232</v>
      </c>
      <c r="AA91" s="1" t="s">
        <v>253</v>
      </c>
      <c r="AB91" s="1" t="s">
        <v>362</v>
      </c>
      <c r="AC91" s="1" t="s">
        <v>362</v>
      </c>
      <c r="AD91" s="1" t="s">
        <v>362</v>
      </c>
      <c r="AE91" s="1" t="s">
        <v>362</v>
      </c>
      <c r="AF91" s="1" t="s">
        <v>159</v>
      </c>
      <c r="AI91" s="1" t="s">
        <v>349</v>
      </c>
      <c r="AU91" s="1" t="s">
        <v>180</v>
      </c>
      <c r="AV91" s="1" t="s">
        <v>180</v>
      </c>
      <c r="AW91" s="1" t="s">
        <v>156</v>
      </c>
      <c r="AX91" s="1" t="s">
        <v>347</v>
      </c>
      <c r="AY91" s="1" t="s">
        <v>346</v>
      </c>
      <c r="AZ91" s="1" t="s">
        <v>384</v>
      </c>
      <c r="BA91" s="1" t="s">
        <v>361</v>
      </c>
      <c r="BB91" s="1">
        <v>150</v>
      </c>
      <c r="BC91" s="1">
        <v>150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1</v>
      </c>
      <c r="BK91" s="1" t="s">
        <v>200</v>
      </c>
      <c r="BL91" s="1">
        <v>1981</v>
      </c>
      <c r="BM91" s="1" t="s">
        <v>159</v>
      </c>
      <c r="BO91" s="1">
        <v>3400</v>
      </c>
      <c r="BP91" s="1" t="s">
        <v>401</v>
      </c>
      <c r="BQ91" s="1" t="s">
        <v>391</v>
      </c>
      <c r="BR91" s="1" t="s">
        <v>205</v>
      </c>
      <c r="BS91" s="1" t="s">
        <v>206</v>
      </c>
      <c r="BT91" s="1" t="s">
        <v>212</v>
      </c>
    </row>
    <row r="92" spans="1:72" ht="45" x14ac:dyDescent="0.25">
      <c r="A92" s="1">
        <v>1469</v>
      </c>
      <c r="B92" s="1">
        <f>SUM(hallgatoi_felmeres!Q1)</f>
        <v>0</v>
      </c>
      <c r="C92" s="1" t="s">
        <v>241</v>
      </c>
      <c r="D92" s="1" t="s">
        <v>415</v>
      </c>
      <c r="E92" s="1" t="s">
        <v>414</v>
      </c>
      <c r="F92" s="1" t="s">
        <v>254</v>
      </c>
      <c r="G92" s="1" t="s">
        <v>355</v>
      </c>
      <c r="H92" s="1" t="s">
        <v>354</v>
      </c>
      <c r="I92" s="1" t="s">
        <v>180</v>
      </c>
      <c r="J92" s="1" t="s">
        <v>353</v>
      </c>
      <c r="K92" s="1" t="s">
        <v>352</v>
      </c>
      <c r="L92" s="1" t="s">
        <v>236</v>
      </c>
      <c r="M92" s="1" t="s">
        <v>165</v>
      </c>
      <c r="N92" s="1" t="s">
        <v>236</v>
      </c>
      <c r="O92" s="1" t="s">
        <v>236</v>
      </c>
      <c r="P92" s="1" t="s">
        <v>236</v>
      </c>
      <c r="Q92" s="1" t="s">
        <v>236</v>
      </c>
      <c r="R92" s="1" t="s">
        <v>159</v>
      </c>
      <c r="T92" s="1" t="s">
        <v>159</v>
      </c>
      <c r="W92" s="1" t="s">
        <v>159</v>
      </c>
      <c r="Z92" s="1" t="s">
        <v>232</v>
      </c>
      <c r="AA92" s="1" t="s">
        <v>385</v>
      </c>
      <c r="AB92" s="1" t="s">
        <v>362</v>
      </c>
      <c r="AC92" s="1" t="s">
        <v>253</v>
      </c>
      <c r="AD92" s="1" t="s">
        <v>362</v>
      </c>
      <c r="AE92" s="1" t="s">
        <v>362</v>
      </c>
      <c r="AF92" s="1" t="s">
        <v>159</v>
      </c>
      <c r="AI92" s="1" t="s">
        <v>349</v>
      </c>
      <c r="AU92" s="1" t="s">
        <v>180</v>
      </c>
      <c r="AV92" s="1" t="s">
        <v>180</v>
      </c>
      <c r="AW92" s="1" t="s">
        <v>156</v>
      </c>
      <c r="AX92" s="1" t="s">
        <v>512</v>
      </c>
      <c r="AY92" s="1" t="s">
        <v>402</v>
      </c>
      <c r="AZ92" s="1" t="s">
        <v>231</v>
      </c>
      <c r="BA92" s="1" t="s">
        <v>344</v>
      </c>
      <c r="BD92" s="1">
        <v>0</v>
      </c>
      <c r="BE92" s="1">
        <v>1</v>
      </c>
      <c r="BF92" s="1">
        <v>0</v>
      </c>
      <c r="BG92" s="1">
        <v>1</v>
      </c>
      <c r="BH92" s="1">
        <v>0</v>
      </c>
      <c r="BI92" s="1">
        <v>0</v>
      </c>
      <c r="BJ92" s="1">
        <v>0</v>
      </c>
      <c r="BK92" s="1" t="s">
        <v>409</v>
      </c>
      <c r="BL92" s="1">
        <v>1992</v>
      </c>
      <c r="BM92" s="1" t="s">
        <v>159</v>
      </c>
      <c r="BO92" s="1">
        <v>3300</v>
      </c>
      <c r="BP92" s="1" t="s">
        <v>370</v>
      </c>
      <c r="BQ92" s="1" t="s">
        <v>391</v>
      </c>
      <c r="BR92" s="1" t="s">
        <v>400</v>
      </c>
      <c r="BS92" s="1" t="s">
        <v>243</v>
      </c>
      <c r="BT92" s="1" t="s">
        <v>212</v>
      </c>
    </row>
    <row r="93" spans="1:72" ht="45" hidden="1" x14ac:dyDescent="0.25">
      <c r="A93" s="1">
        <v>1469</v>
      </c>
      <c r="B93" s="1" t="s">
        <v>416</v>
      </c>
      <c r="C93" s="1" t="s">
        <v>457</v>
      </c>
      <c r="D93" s="1" t="s">
        <v>415</v>
      </c>
      <c r="E93" s="1" t="s">
        <v>357</v>
      </c>
      <c r="F93" s="1" t="s">
        <v>356</v>
      </c>
      <c r="G93" s="1" t="s">
        <v>240</v>
      </c>
      <c r="H93" s="1" t="s">
        <v>378</v>
      </c>
      <c r="I93" s="1" t="s">
        <v>180</v>
      </c>
      <c r="J93" s="1" t="s">
        <v>353</v>
      </c>
      <c r="K93" s="1" t="s">
        <v>421</v>
      </c>
      <c r="L93" s="1" t="s">
        <v>236</v>
      </c>
      <c r="M93" s="1" t="s">
        <v>236</v>
      </c>
      <c r="N93" s="1" t="s">
        <v>236</v>
      </c>
      <c r="O93" s="1" t="s">
        <v>236</v>
      </c>
      <c r="P93" s="1" t="s">
        <v>236</v>
      </c>
      <c r="Q93" s="1" t="s">
        <v>236</v>
      </c>
      <c r="R93" s="1" t="s">
        <v>159</v>
      </c>
      <c r="T93" s="1" t="s">
        <v>159</v>
      </c>
      <c r="W93" s="1" t="s">
        <v>159</v>
      </c>
      <c r="Z93" s="1" t="s">
        <v>253</v>
      </c>
      <c r="AA93" s="1" t="s">
        <v>385</v>
      </c>
      <c r="AB93" s="1" t="s">
        <v>362</v>
      </c>
      <c r="AC93" s="1" t="s">
        <v>362</v>
      </c>
      <c r="AD93" s="1" t="s">
        <v>362</v>
      </c>
      <c r="AE93" s="1" t="s">
        <v>362</v>
      </c>
      <c r="AF93" s="1" t="s">
        <v>159</v>
      </c>
      <c r="AI93" s="1" t="s">
        <v>349</v>
      </c>
      <c r="AU93" s="1" t="s">
        <v>180</v>
      </c>
      <c r="AV93" s="1" t="s">
        <v>348</v>
      </c>
      <c r="AW93" s="1" t="s">
        <v>159</v>
      </c>
      <c r="BA93" s="1" t="s">
        <v>344</v>
      </c>
      <c r="BB93" s="1">
        <v>150</v>
      </c>
      <c r="BC93" s="1">
        <v>150</v>
      </c>
      <c r="BD93" s="1">
        <v>0</v>
      </c>
      <c r="BE93" s="1">
        <v>1</v>
      </c>
      <c r="BF93" s="1">
        <v>0</v>
      </c>
      <c r="BG93" s="1">
        <v>1</v>
      </c>
      <c r="BH93" s="1">
        <v>0</v>
      </c>
      <c r="BI93" s="1">
        <v>0</v>
      </c>
      <c r="BJ93" s="1">
        <v>0</v>
      </c>
      <c r="BK93" s="1" t="s">
        <v>409</v>
      </c>
      <c r="BL93" s="1">
        <v>1994</v>
      </c>
      <c r="BM93" s="1" t="s">
        <v>159</v>
      </c>
      <c r="BO93" s="1">
        <v>3400</v>
      </c>
      <c r="BP93" s="1" t="s">
        <v>203</v>
      </c>
      <c r="BQ93" s="1" t="s">
        <v>400</v>
      </c>
      <c r="BR93" s="1" t="s">
        <v>391</v>
      </c>
      <c r="BS93" s="1" t="s">
        <v>452</v>
      </c>
      <c r="BT93" s="1" t="s">
        <v>207</v>
      </c>
    </row>
    <row r="94" spans="1:72" ht="60" x14ac:dyDescent="0.25">
      <c r="A94" s="1">
        <v>1469</v>
      </c>
      <c r="B94" s="1" t="s">
        <v>360</v>
      </c>
      <c r="C94" s="1" t="s">
        <v>531</v>
      </c>
      <c r="D94" s="1" t="s">
        <v>379</v>
      </c>
      <c r="E94" s="1" t="s">
        <v>381</v>
      </c>
      <c r="F94" s="1" t="s">
        <v>254</v>
      </c>
      <c r="G94" s="1" t="s">
        <v>355</v>
      </c>
      <c r="H94" s="1" t="s">
        <v>366</v>
      </c>
      <c r="I94" s="1" t="s">
        <v>180</v>
      </c>
      <c r="J94" s="1" t="s">
        <v>353</v>
      </c>
      <c r="K94" s="1" t="s">
        <v>352</v>
      </c>
      <c r="L94" s="1" t="s">
        <v>236</v>
      </c>
      <c r="M94" s="1" t="s">
        <v>236</v>
      </c>
      <c r="N94" s="1" t="s">
        <v>236</v>
      </c>
      <c r="O94" s="1" t="s">
        <v>236</v>
      </c>
      <c r="P94" s="1" t="s">
        <v>236</v>
      </c>
      <c r="Q94" s="1" t="s">
        <v>236</v>
      </c>
      <c r="R94" s="1" t="s">
        <v>159</v>
      </c>
      <c r="T94" s="1" t="s">
        <v>159</v>
      </c>
      <c r="W94" s="1" t="s">
        <v>159</v>
      </c>
      <c r="Z94" s="1" t="s">
        <v>232</v>
      </c>
      <c r="AA94" s="1" t="s">
        <v>362</v>
      </c>
      <c r="AB94" s="1" t="s">
        <v>362</v>
      </c>
      <c r="AC94" s="1" t="s">
        <v>362</v>
      </c>
      <c r="AD94" s="1" t="s">
        <v>362</v>
      </c>
      <c r="AE94" s="1" t="s">
        <v>362</v>
      </c>
      <c r="AF94" s="1" t="s">
        <v>159</v>
      </c>
      <c r="AI94" s="1" t="s">
        <v>349</v>
      </c>
      <c r="AU94" s="1" t="s">
        <v>180</v>
      </c>
      <c r="AV94" s="1" t="s">
        <v>180</v>
      </c>
      <c r="AW94" s="1" t="s">
        <v>159</v>
      </c>
      <c r="BA94" s="1" t="s">
        <v>361</v>
      </c>
      <c r="BB94" s="1">
        <v>150</v>
      </c>
      <c r="BC94" s="1">
        <v>200</v>
      </c>
      <c r="BD94" s="1">
        <v>0</v>
      </c>
      <c r="BE94" s="1">
        <v>1</v>
      </c>
      <c r="BF94" s="1">
        <v>1</v>
      </c>
      <c r="BG94" s="1">
        <v>0</v>
      </c>
      <c r="BH94" s="1">
        <v>0</v>
      </c>
      <c r="BI94" s="1">
        <v>0</v>
      </c>
      <c r="BJ94" s="1">
        <v>0</v>
      </c>
      <c r="BK94" s="1" t="s">
        <v>200</v>
      </c>
      <c r="BL94" s="1">
        <v>1995</v>
      </c>
      <c r="BM94" s="1" t="s">
        <v>159</v>
      </c>
      <c r="BO94" s="1">
        <v>3600</v>
      </c>
      <c r="BP94" s="1" t="s">
        <v>203</v>
      </c>
      <c r="BQ94" s="1" t="s">
        <v>391</v>
      </c>
      <c r="BR94" s="1" t="s">
        <v>391</v>
      </c>
      <c r="BS94" s="1" t="s">
        <v>213</v>
      </c>
      <c r="BT94" s="1" t="s">
        <v>212</v>
      </c>
    </row>
    <row r="95" spans="1:72" ht="75" x14ac:dyDescent="0.25">
      <c r="A95" s="1">
        <v>1469</v>
      </c>
      <c r="B95" s="1" t="s">
        <v>380</v>
      </c>
      <c r="C95" s="1" t="s">
        <v>433</v>
      </c>
      <c r="D95" s="1" t="s">
        <v>379</v>
      </c>
      <c r="E95" s="1" t="s">
        <v>357</v>
      </c>
      <c r="F95" s="1" t="s">
        <v>254</v>
      </c>
      <c r="G95" s="1" t="s">
        <v>355</v>
      </c>
      <c r="H95" s="1" t="s">
        <v>239</v>
      </c>
      <c r="I95" s="1" t="s">
        <v>180</v>
      </c>
      <c r="J95" s="1" t="s">
        <v>353</v>
      </c>
      <c r="K95" s="1" t="s">
        <v>364</v>
      </c>
      <c r="L95" s="1" t="s">
        <v>236</v>
      </c>
      <c r="M95" s="1" t="s">
        <v>236</v>
      </c>
      <c r="N95" s="1" t="s">
        <v>165</v>
      </c>
      <c r="O95" s="1" t="s">
        <v>236</v>
      </c>
      <c r="P95" s="1" t="s">
        <v>165</v>
      </c>
      <c r="Q95" s="1" t="s">
        <v>236</v>
      </c>
      <c r="R95" s="1" t="s">
        <v>159</v>
      </c>
      <c r="T95" s="1" t="s">
        <v>159</v>
      </c>
      <c r="W95" s="1" t="s">
        <v>159</v>
      </c>
      <c r="Z95" s="1" t="s">
        <v>232</v>
      </c>
      <c r="AA95" s="1" t="s">
        <v>253</v>
      </c>
      <c r="AB95" s="1" t="s">
        <v>362</v>
      </c>
      <c r="AC95" s="1" t="s">
        <v>362</v>
      </c>
      <c r="AD95" s="1" t="s">
        <v>362</v>
      </c>
      <c r="AE95" s="1" t="s">
        <v>362</v>
      </c>
      <c r="AF95" s="1" t="s">
        <v>159</v>
      </c>
      <c r="AI95" s="1" t="s">
        <v>349</v>
      </c>
      <c r="AU95" s="1" t="s">
        <v>180</v>
      </c>
      <c r="AV95" s="1" t="s">
        <v>180</v>
      </c>
      <c r="AW95" s="1" t="s">
        <v>156</v>
      </c>
      <c r="AX95" s="1" t="s">
        <v>512</v>
      </c>
      <c r="AY95" s="1" t="s">
        <v>402</v>
      </c>
      <c r="AZ95" s="1" t="s">
        <v>345</v>
      </c>
      <c r="BA95" s="1" t="s">
        <v>392</v>
      </c>
      <c r="BB95" s="1">
        <v>110</v>
      </c>
      <c r="BC95" s="1">
        <v>150</v>
      </c>
      <c r="BD95" s="1">
        <v>0</v>
      </c>
      <c r="BE95" s="1">
        <v>1</v>
      </c>
      <c r="BF95" s="1">
        <v>0</v>
      </c>
      <c r="BG95" s="1">
        <v>0</v>
      </c>
      <c r="BH95" s="1">
        <v>1</v>
      </c>
      <c r="BI95" s="1">
        <v>0</v>
      </c>
      <c r="BJ95" s="1">
        <v>0</v>
      </c>
      <c r="BK95" s="1" t="s">
        <v>200</v>
      </c>
      <c r="BL95" s="1">
        <v>1993</v>
      </c>
      <c r="BM95" s="1" t="s">
        <v>159</v>
      </c>
      <c r="BO95" s="1">
        <v>3358</v>
      </c>
      <c r="BP95" s="1" t="s">
        <v>401</v>
      </c>
      <c r="BQ95" s="1" t="s">
        <v>343</v>
      </c>
      <c r="BR95" s="1" t="s">
        <v>343</v>
      </c>
      <c r="BS95" s="1" t="s">
        <v>213</v>
      </c>
      <c r="BT95" s="1" t="s">
        <v>212</v>
      </c>
    </row>
    <row r="96" spans="1:72" ht="45" x14ac:dyDescent="0.25">
      <c r="A96" s="1">
        <v>1469</v>
      </c>
      <c r="B96" s="1" t="s">
        <v>360</v>
      </c>
      <c r="C96" s="1" t="s">
        <v>431</v>
      </c>
      <c r="D96" s="1" t="s">
        <v>422</v>
      </c>
      <c r="E96" s="1" t="s">
        <v>357</v>
      </c>
      <c r="F96" s="1" t="s">
        <v>254</v>
      </c>
      <c r="G96" s="1" t="s">
        <v>355</v>
      </c>
      <c r="H96" s="1" t="s">
        <v>354</v>
      </c>
      <c r="I96" s="1" t="s">
        <v>180</v>
      </c>
      <c r="J96" s="1" t="s">
        <v>353</v>
      </c>
      <c r="K96" s="1" t="s">
        <v>352</v>
      </c>
      <c r="L96" s="1" t="s">
        <v>236</v>
      </c>
      <c r="M96" s="1" t="s">
        <v>236</v>
      </c>
      <c r="N96" s="1" t="s">
        <v>236</v>
      </c>
      <c r="O96" s="1" t="s">
        <v>236</v>
      </c>
      <c r="P96" s="1" t="s">
        <v>236</v>
      </c>
      <c r="Q96" s="1" t="s">
        <v>236</v>
      </c>
      <c r="R96" s="1" t="s">
        <v>159</v>
      </c>
      <c r="T96" s="1" t="s">
        <v>159</v>
      </c>
      <c r="W96" s="1" t="s">
        <v>156</v>
      </c>
      <c r="X96" s="1" t="s">
        <v>430</v>
      </c>
      <c r="Y96" s="1" t="s">
        <v>429</v>
      </c>
      <c r="Z96" s="1" t="s">
        <v>233</v>
      </c>
      <c r="AA96" s="1" t="s">
        <v>362</v>
      </c>
      <c r="AB96" s="1" t="s">
        <v>362</v>
      </c>
      <c r="AC96" s="1" t="s">
        <v>362</v>
      </c>
      <c r="AD96" s="1" t="s">
        <v>362</v>
      </c>
      <c r="AE96" s="1" t="s">
        <v>362</v>
      </c>
      <c r="AF96" s="1" t="s">
        <v>159</v>
      </c>
      <c r="AI96" s="1" t="s">
        <v>349</v>
      </c>
      <c r="AU96" s="1" t="s">
        <v>180</v>
      </c>
      <c r="AV96" s="1" t="s">
        <v>348</v>
      </c>
      <c r="AW96" s="1" t="s">
        <v>159</v>
      </c>
      <c r="BA96" s="1" t="s">
        <v>344</v>
      </c>
      <c r="BD96" s="1">
        <v>0</v>
      </c>
      <c r="BE96" s="1">
        <v>0</v>
      </c>
      <c r="BF96" s="1">
        <v>0</v>
      </c>
      <c r="BG96" s="1">
        <v>0</v>
      </c>
      <c r="BH96" s="1">
        <v>1</v>
      </c>
      <c r="BI96" s="1">
        <v>0</v>
      </c>
      <c r="BJ96" s="1">
        <v>1</v>
      </c>
      <c r="BK96" s="1" t="s">
        <v>409</v>
      </c>
      <c r="BL96" s="1">
        <v>1993</v>
      </c>
      <c r="BM96" s="1" t="s">
        <v>159</v>
      </c>
      <c r="BP96" s="1" t="s">
        <v>203</v>
      </c>
      <c r="BQ96" s="1" t="s">
        <v>391</v>
      </c>
      <c r="BR96" s="1" t="s">
        <v>391</v>
      </c>
      <c r="BS96" s="1" t="s">
        <v>243</v>
      </c>
      <c r="BT96" s="1" t="s">
        <v>212</v>
      </c>
    </row>
    <row r="97" spans="1:72" ht="60" x14ac:dyDescent="0.25">
      <c r="A97" s="1">
        <v>1469</v>
      </c>
      <c r="B97" s="1" t="s">
        <v>360</v>
      </c>
      <c r="C97" s="1" t="s">
        <v>504</v>
      </c>
      <c r="D97" s="1" t="s">
        <v>379</v>
      </c>
      <c r="E97" s="1" t="s">
        <v>381</v>
      </c>
      <c r="F97" s="1" t="s">
        <v>254</v>
      </c>
      <c r="G97" s="1" t="s">
        <v>355</v>
      </c>
      <c r="H97" s="1" t="s">
        <v>378</v>
      </c>
      <c r="I97" s="1" t="s">
        <v>180</v>
      </c>
      <c r="J97" s="1" t="s">
        <v>353</v>
      </c>
      <c r="K97" s="1" t="s">
        <v>364</v>
      </c>
      <c r="L97" s="1" t="s">
        <v>363</v>
      </c>
      <c r="M97" s="1" t="s">
        <v>236</v>
      </c>
      <c r="N97" s="1" t="s">
        <v>236</v>
      </c>
      <c r="O97" s="1" t="s">
        <v>236</v>
      </c>
      <c r="P97" s="1" t="s">
        <v>236</v>
      </c>
      <c r="Q97" s="1" t="s">
        <v>236</v>
      </c>
      <c r="R97" s="1" t="s">
        <v>159</v>
      </c>
      <c r="T97" s="1" t="s">
        <v>156</v>
      </c>
      <c r="U97" s="1" t="s">
        <v>541</v>
      </c>
      <c r="V97" s="1" t="s">
        <v>502</v>
      </c>
      <c r="W97" s="1" t="s">
        <v>159</v>
      </c>
      <c r="Z97" s="1" t="s">
        <v>253</v>
      </c>
      <c r="AA97" s="1" t="s">
        <v>232</v>
      </c>
      <c r="AB97" s="1" t="s">
        <v>362</v>
      </c>
      <c r="AC97" s="1" t="s">
        <v>362</v>
      </c>
      <c r="AD97" s="1" t="s">
        <v>362</v>
      </c>
      <c r="AE97" s="1" t="s">
        <v>362</v>
      </c>
      <c r="AF97" s="1" t="s">
        <v>159</v>
      </c>
      <c r="AI97" s="1" t="s">
        <v>349</v>
      </c>
      <c r="AU97" s="1" t="s">
        <v>180</v>
      </c>
      <c r="AV97" s="1" t="s">
        <v>180</v>
      </c>
      <c r="AW97" s="1" t="s">
        <v>159</v>
      </c>
      <c r="BA97" s="1" t="s">
        <v>344</v>
      </c>
      <c r="BB97" s="1">
        <v>120</v>
      </c>
      <c r="BC97" s="1">
        <v>200</v>
      </c>
      <c r="BD97" s="1">
        <v>0</v>
      </c>
      <c r="BE97" s="1">
        <v>1</v>
      </c>
      <c r="BF97" s="1">
        <v>0</v>
      </c>
      <c r="BG97" s="1">
        <v>1</v>
      </c>
      <c r="BH97" s="1">
        <v>0</v>
      </c>
      <c r="BI97" s="1">
        <v>0</v>
      </c>
      <c r="BJ97" s="1">
        <v>0</v>
      </c>
      <c r="BK97" s="1" t="s">
        <v>200</v>
      </c>
      <c r="BL97" s="1">
        <v>1994</v>
      </c>
      <c r="BM97" s="1" t="s">
        <v>159</v>
      </c>
      <c r="BO97" s="1">
        <v>3142</v>
      </c>
      <c r="BP97" s="1" t="s">
        <v>203</v>
      </c>
      <c r="BQ97" s="1" t="s">
        <v>391</v>
      </c>
      <c r="BR97" s="1" t="s">
        <v>205</v>
      </c>
      <c r="BS97" s="1" t="s">
        <v>243</v>
      </c>
      <c r="BT97" s="1" t="s">
        <v>212</v>
      </c>
    </row>
    <row r="98" spans="1:72" ht="75" x14ac:dyDescent="0.25">
      <c r="A98" s="1">
        <v>1469</v>
      </c>
      <c r="B98" s="1" t="s">
        <v>360</v>
      </c>
      <c r="C98" s="1" t="s">
        <v>368</v>
      </c>
      <c r="D98" s="1" t="s">
        <v>358</v>
      </c>
      <c r="E98" s="1" t="s">
        <v>357</v>
      </c>
      <c r="F98" s="1" t="s">
        <v>254</v>
      </c>
      <c r="G98" s="1" t="s">
        <v>355</v>
      </c>
      <c r="H98" s="1" t="s">
        <v>239</v>
      </c>
      <c r="I98" s="1" t="s">
        <v>180</v>
      </c>
      <c r="J98" s="1" t="s">
        <v>388</v>
      </c>
      <c r="K98" s="1" t="s">
        <v>421</v>
      </c>
      <c r="L98" s="1" t="s">
        <v>165</v>
      </c>
      <c r="M98" s="1" t="s">
        <v>236</v>
      </c>
      <c r="N98" s="1" t="s">
        <v>165</v>
      </c>
      <c r="O98" s="1" t="s">
        <v>236</v>
      </c>
      <c r="P98" s="1" t="s">
        <v>236</v>
      </c>
      <c r="Q98" s="1" t="s">
        <v>236</v>
      </c>
      <c r="R98" s="1" t="s">
        <v>159</v>
      </c>
      <c r="T98" s="1" t="s">
        <v>159</v>
      </c>
      <c r="W98" s="1" t="s">
        <v>156</v>
      </c>
      <c r="X98" s="1" t="s">
        <v>540</v>
      </c>
      <c r="Y98" s="1" t="s">
        <v>357</v>
      </c>
      <c r="Z98" s="1" t="s">
        <v>253</v>
      </c>
      <c r="AA98" s="1" t="s">
        <v>385</v>
      </c>
      <c r="AB98" s="1" t="s">
        <v>362</v>
      </c>
      <c r="AC98" s="1" t="s">
        <v>362</v>
      </c>
      <c r="AD98" s="1" t="s">
        <v>362</v>
      </c>
      <c r="AE98" s="1" t="s">
        <v>362</v>
      </c>
      <c r="AF98" s="1" t="s">
        <v>159</v>
      </c>
      <c r="AI98" s="1" t="s">
        <v>349</v>
      </c>
      <c r="AU98" s="1" t="s">
        <v>180</v>
      </c>
      <c r="AV98" s="1" t="s">
        <v>180</v>
      </c>
      <c r="AW98" s="1" t="s">
        <v>156</v>
      </c>
      <c r="AX98" s="1" t="s">
        <v>512</v>
      </c>
      <c r="AY98" s="1" t="s">
        <v>402</v>
      </c>
      <c r="AZ98" s="1" t="s">
        <v>231</v>
      </c>
      <c r="BA98" s="1" t="s">
        <v>392</v>
      </c>
      <c r="BB98" s="1">
        <v>150</v>
      </c>
      <c r="BC98" s="1">
        <v>200</v>
      </c>
      <c r="BD98" s="1">
        <v>1</v>
      </c>
      <c r="BE98" s="1">
        <v>0</v>
      </c>
      <c r="BF98" s="1">
        <v>1</v>
      </c>
      <c r="BG98" s="1">
        <v>0</v>
      </c>
      <c r="BH98" s="1">
        <v>0</v>
      </c>
      <c r="BI98" s="1">
        <v>0</v>
      </c>
      <c r="BJ98" s="1">
        <v>0</v>
      </c>
      <c r="BK98" s="1" t="s">
        <v>200</v>
      </c>
      <c r="BL98" s="1">
        <v>1995</v>
      </c>
      <c r="BM98" s="1" t="s">
        <v>159</v>
      </c>
      <c r="BO98" s="1">
        <v>5071</v>
      </c>
      <c r="BP98" s="1" t="s">
        <v>203</v>
      </c>
      <c r="BQ98" s="1" t="s">
        <v>343</v>
      </c>
      <c r="BR98" s="1" t="s">
        <v>342</v>
      </c>
      <c r="BS98" s="1" t="s">
        <v>206</v>
      </c>
      <c r="BT98" s="1" t="s">
        <v>212</v>
      </c>
    </row>
    <row r="99" spans="1:72" ht="135" hidden="1" x14ac:dyDescent="0.25">
      <c r="A99" s="1">
        <v>1469</v>
      </c>
      <c r="B99" s="1" t="s">
        <v>380</v>
      </c>
      <c r="C99" s="1" t="s">
        <v>539</v>
      </c>
      <c r="D99" s="1" t="s">
        <v>379</v>
      </c>
      <c r="E99" s="1" t="s">
        <v>376</v>
      </c>
      <c r="F99" s="1" t="s">
        <v>356</v>
      </c>
      <c r="G99" s="1" t="s">
        <v>240</v>
      </c>
      <c r="H99" s="1" t="s">
        <v>354</v>
      </c>
      <c r="I99" s="1" t="s">
        <v>180</v>
      </c>
      <c r="J99" s="1" t="s">
        <v>388</v>
      </c>
      <c r="K99" s="1" t="s">
        <v>364</v>
      </c>
      <c r="L99" s="1" t="s">
        <v>236</v>
      </c>
      <c r="M99" s="1" t="s">
        <v>236</v>
      </c>
      <c r="N99" s="1" t="s">
        <v>236</v>
      </c>
      <c r="O99" s="1" t="s">
        <v>236</v>
      </c>
      <c r="P99" s="1" t="s">
        <v>236</v>
      </c>
      <c r="Q99" s="1" t="s">
        <v>236</v>
      </c>
      <c r="R99" s="1" t="s">
        <v>159</v>
      </c>
      <c r="T99" s="1" t="s">
        <v>159</v>
      </c>
      <c r="W99" s="1" t="s">
        <v>156</v>
      </c>
      <c r="X99" s="1" t="s">
        <v>398</v>
      </c>
      <c r="Y99" s="1" t="s">
        <v>386</v>
      </c>
      <c r="Z99" s="1" t="s">
        <v>253</v>
      </c>
      <c r="AA99" s="1" t="s">
        <v>362</v>
      </c>
      <c r="AB99" s="1" t="s">
        <v>233</v>
      </c>
      <c r="AD99" s="1" t="s">
        <v>362</v>
      </c>
      <c r="AE99" s="1" t="s">
        <v>233</v>
      </c>
      <c r="AF99" s="1" t="s">
        <v>159</v>
      </c>
      <c r="AI99" s="1" t="s">
        <v>349</v>
      </c>
      <c r="AU99" s="1" t="s">
        <v>180</v>
      </c>
      <c r="AV99" s="1" t="s">
        <v>180</v>
      </c>
      <c r="AW99" s="1" t="s">
        <v>156</v>
      </c>
      <c r="AX99" s="1" t="s">
        <v>347</v>
      </c>
      <c r="AY99" s="1" t="s">
        <v>346</v>
      </c>
      <c r="AZ99" s="1" t="s">
        <v>231</v>
      </c>
      <c r="BA99" s="1" t="s">
        <v>361</v>
      </c>
      <c r="BB99" s="1">
        <v>170</v>
      </c>
      <c r="BC99" s="1">
        <v>200</v>
      </c>
      <c r="BD99" s="1">
        <v>0</v>
      </c>
      <c r="BE99" s="1">
        <v>1</v>
      </c>
      <c r="BF99" s="1">
        <v>0</v>
      </c>
      <c r="BG99" s="1">
        <v>0</v>
      </c>
      <c r="BH99" s="1">
        <v>1</v>
      </c>
      <c r="BI99" s="1">
        <v>0</v>
      </c>
      <c r="BJ99" s="1">
        <v>0</v>
      </c>
      <c r="BK99" s="1" t="s">
        <v>200</v>
      </c>
      <c r="BL99" s="1">
        <v>1976</v>
      </c>
      <c r="BM99" s="1" t="s">
        <v>159</v>
      </c>
      <c r="BO99" s="1">
        <v>3300</v>
      </c>
      <c r="BP99" s="1" t="s">
        <v>370</v>
      </c>
      <c r="BQ99" s="1" t="s">
        <v>205</v>
      </c>
      <c r="BR99" s="1" t="s">
        <v>391</v>
      </c>
      <c r="BS99" s="1" t="s">
        <v>243</v>
      </c>
      <c r="BT99" s="1" t="s">
        <v>207</v>
      </c>
    </row>
    <row r="100" spans="1:72" ht="45" hidden="1" x14ac:dyDescent="0.25">
      <c r="A100" s="1">
        <v>1469</v>
      </c>
      <c r="B100" s="1" t="s">
        <v>360</v>
      </c>
      <c r="C100" s="1" t="s">
        <v>462</v>
      </c>
      <c r="D100" s="1" t="s">
        <v>438</v>
      </c>
      <c r="E100" s="1" t="s">
        <v>357</v>
      </c>
      <c r="F100" s="1" t="s">
        <v>254</v>
      </c>
      <c r="G100" s="1" t="s">
        <v>355</v>
      </c>
      <c r="H100" s="1" t="s">
        <v>239</v>
      </c>
      <c r="I100" s="1" t="s">
        <v>180</v>
      </c>
      <c r="J100" s="1" t="s">
        <v>353</v>
      </c>
      <c r="K100" s="1" t="s">
        <v>352</v>
      </c>
      <c r="L100" s="1" t="s">
        <v>236</v>
      </c>
      <c r="M100" s="1" t="s">
        <v>236</v>
      </c>
      <c r="N100" s="1" t="s">
        <v>236</v>
      </c>
      <c r="O100" s="1" t="s">
        <v>236</v>
      </c>
      <c r="P100" s="1" t="s">
        <v>236</v>
      </c>
      <c r="Q100" s="1" t="s">
        <v>236</v>
      </c>
      <c r="R100" s="1" t="s">
        <v>159</v>
      </c>
      <c r="T100" s="1" t="s">
        <v>159</v>
      </c>
      <c r="W100" s="1" t="s">
        <v>159</v>
      </c>
      <c r="BD100" s="1" t="s">
        <v>150</v>
      </c>
      <c r="BE100" s="1" t="s">
        <v>150</v>
      </c>
      <c r="BF100" s="1" t="s">
        <v>150</v>
      </c>
      <c r="BG100" s="1" t="s">
        <v>150</v>
      </c>
      <c r="BH100" s="1" t="s">
        <v>150</v>
      </c>
      <c r="BI100" s="1" t="s">
        <v>150</v>
      </c>
      <c r="BJ100" s="1" t="s">
        <v>150</v>
      </c>
    </row>
    <row r="101" spans="1:72" ht="60" x14ac:dyDescent="0.25">
      <c r="A101" s="1">
        <v>1469</v>
      </c>
      <c r="B101" s="1" t="s">
        <v>360</v>
      </c>
      <c r="C101" s="1" t="s">
        <v>477</v>
      </c>
      <c r="D101" s="1" t="s">
        <v>438</v>
      </c>
      <c r="E101" s="1" t="s">
        <v>381</v>
      </c>
      <c r="F101" s="1" t="s">
        <v>254</v>
      </c>
      <c r="G101" s="1" t="s">
        <v>355</v>
      </c>
      <c r="H101" s="1" t="s">
        <v>239</v>
      </c>
      <c r="I101" s="1" t="s">
        <v>180</v>
      </c>
      <c r="J101" s="1" t="s">
        <v>365</v>
      </c>
      <c r="K101" s="1" t="s">
        <v>364</v>
      </c>
      <c r="L101" s="1" t="s">
        <v>236</v>
      </c>
      <c r="M101" s="1" t="s">
        <v>236</v>
      </c>
      <c r="N101" s="1" t="s">
        <v>236</v>
      </c>
      <c r="O101" s="1" t="s">
        <v>236</v>
      </c>
      <c r="P101" s="1" t="s">
        <v>236</v>
      </c>
      <c r="Q101" s="1" t="s">
        <v>236</v>
      </c>
      <c r="R101" s="1" t="s">
        <v>159</v>
      </c>
      <c r="T101" s="1" t="s">
        <v>159</v>
      </c>
      <c r="W101" s="1" t="s">
        <v>159</v>
      </c>
      <c r="Z101" s="1" t="s">
        <v>233</v>
      </c>
      <c r="AA101" s="1" t="s">
        <v>253</v>
      </c>
      <c r="AB101" s="1" t="s">
        <v>362</v>
      </c>
      <c r="AC101" s="1" t="s">
        <v>362</v>
      </c>
      <c r="AD101" s="1" t="s">
        <v>362</v>
      </c>
      <c r="AE101" s="1" t="s">
        <v>362</v>
      </c>
      <c r="AF101" s="1" t="s">
        <v>159</v>
      </c>
      <c r="AI101" s="1" t="s">
        <v>349</v>
      </c>
      <c r="AU101" s="1" t="s">
        <v>180</v>
      </c>
      <c r="AV101" s="1" t="s">
        <v>348</v>
      </c>
      <c r="AW101" s="1" t="s">
        <v>159</v>
      </c>
      <c r="BA101" s="1" t="s">
        <v>344</v>
      </c>
      <c r="BD101" s="1">
        <v>1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 t="s">
        <v>409</v>
      </c>
      <c r="BL101" s="1">
        <v>1992</v>
      </c>
      <c r="BM101" s="1" t="s">
        <v>159</v>
      </c>
      <c r="BO101" s="1">
        <v>4032</v>
      </c>
      <c r="BP101" s="1" t="s">
        <v>432</v>
      </c>
      <c r="BT101" s="1" t="s">
        <v>212</v>
      </c>
    </row>
    <row r="102" spans="1:72" ht="45" x14ac:dyDescent="0.25">
      <c r="A102" s="1">
        <v>1469</v>
      </c>
      <c r="B102" s="1" t="s">
        <v>416</v>
      </c>
      <c r="C102" s="1" t="s">
        <v>479</v>
      </c>
      <c r="D102" s="1" t="s">
        <v>415</v>
      </c>
      <c r="E102" s="1" t="s">
        <v>414</v>
      </c>
      <c r="F102" s="1" t="s">
        <v>254</v>
      </c>
      <c r="G102" s="1" t="s">
        <v>355</v>
      </c>
      <c r="H102" s="1" t="s">
        <v>354</v>
      </c>
      <c r="I102" s="1" t="s">
        <v>180</v>
      </c>
      <c r="J102" s="1" t="s">
        <v>365</v>
      </c>
      <c r="K102" s="1" t="s">
        <v>364</v>
      </c>
      <c r="L102" s="1" t="s">
        <v>236</v>
      </c>
      <c r="M102" s="1" t="s">
        <v>165</v>
      </c>
      <c r="N102" s="1" t="s">
        <v>165</v>
      </c>
      <c r="O102" s="1" t="s">
        <v>236</v>
      </c>
      <c r="P102" s="1" t="s">
        <v>236</v>
      </c>
      <c r="Q102" s="1" t="s">
        <v>236</v>
      </c>
      <c r="R102" s="1" t="s">
        <v>159</v>
      </c>
      <c r="T102" s="1" t="s">
        <v>159</v>
      </c>
      <c r="W102" s="1" t="s">
        <v>159</v>
      </c>
      <c r="Z102" s="1" t="s">
        <v>253</v>
      </c>
      <c r="AA102" s="1" t="s">
        <v>253</v>
      </c>
      <c r="AB102" s="1" t="s">
        <v>362</v>
      </c>
      <c r="AC102" s="1" t="s">
        <v>362</v>
      </c>
      <c r="AD102" s="1" t="s">
        <v>362</v>
      </c>
      <c r="AE102" s="1" t="s">
        <v>362</v>
      </c>
      <c r="AF102" s="1" t="s">
        <v>159</v>
      </c>
      <c r="AI102" s="1" t="s">
        <v>349</v>
      </c>
      <c r="AU102" s="1" t="s">
        <v>180</v>
      </c>
      <c r="AV102" s="1" t="s">
        <v>348</v>
      </c>
      <c r="AW102" s="1" t="s">
        <v>156</v>
      </c>
      <c r="AX102" s="1" t="s">
        <v>417</v>
      </c>
      <c r="AY102" s="1" t="s">
        <v>402</v>
      </c>
      <c r="AZ102" s="1" t="s">
        <v>231</v>
      </c>
      <c r="BA102" s="1" t="s">
        <v>344</v>
      </c>
      <c r="BB102" s="1">
        <v>160</v>
      </c>
      <c r="BC102" s="1">
        <v>140</v>
      </c>
      <c r="BD102" s="1">
        <v>1</v>
      </c>
      <c r="BE102" s="1">
        <v>0</v>
      </c>
      <c r="BF102" s="1">
        <v>0</v>
      </c>
      <c r="BG102" s="1">
        <v>1</v>
      </c>
      <c r="BH102" s="1">
        <v>0</v>
      </c>
      <c r="BI102" s="1">
        <v>0</v>
      </c>
      <c r="BJ102" s="1">
        <v>0</v>
      </c>
      <c r="BK102" s="1" t="s">
        <v>200</v>
      </c>
      <c r="BL102" s="1">
        <v>1996</v>
      </c>
      <c r="BM102" s="1" t="s">
        <v>159</v>
      </c>
      <c r="BO102" s="1">
        <v>3245</v>
      </c>
      <c r="BP102" s="1" t="s">
        <v>203</v>
      </c>
      <c r="BQ102" s="1" t="s">
        <v>391</v>
      </c>
      <c r="BR102" s="1" t="s">
        <v>342</v>
      </c>
      <c r="BS102" s="1" t="s">
        <v>206</v>
      </c>
      <c r="BT102" s="1" t="s">
        <v>481</v>
      </c>
    </row>
    <row r="103" spans="1:72" ht="45" hidden="1" x14ac:dyDescent="0.25">
      <c r="A103" s="1">
        <v>1469</v>
      </c>
      <c r="B103" s="1" t="s">
        <v>360</v>
      </c>
      <c r="C103" s="1" t="s">
        <v>504</v>
      </c>
      <c r="D103" s="1" t="s">
        <v>358</v>
      </c>
      <c r="E103" s="1" t="s">
        <v>372</v>
      </c>
      <c r="F103" s="1" t="s">
        <v>356</v>
      </c>
      <c r="G103" s="1" t="s">
        <v>240</v>
      </c>
      <c r="H103" s="1" t="s">
        <v>366</v>
      </c>
      <c r="I103" s="1" t="s">
        <v>180</v>
      </c>
      <c r="J103" s="1" t="s">
        <v>353</v>
      </c>
      <c r="K103" s="1" t="s">
        <v>352</v>
      </c>
      <c r="L103" s="1" t="s">
        <v>236</v>
      </c>
      <c r="M103" s="1" t="s">
        <v>236</v>
      </c>
      <c r="N103" s="1" t="s">
        <v>236</v>
      </c>
      <c r="O103" s="1" t="s">
        <v>236</v>
      </c>
      <c r="P103" s="1" t="s">
        <v>236</v>
      </c>
      <c r="Q103" s="1" t="s">
        <v>236</v>
      </c>
      <c r="R103" s="1" t="s">
        <v>159</v>
      </c>
      <c r="T103" s="1" t="s">
        <v>156</v>
      </c>
      <c r="U103" s="1" t="s">
        <v>538</v>
      </c>
      <c r="V103" s="1" t="s">
        <v>394</v>
      </c>
      <c r="W103" s="1" t="s">
        <v>156</v>
      </c>
      <c r="X103" s="1" t="s">
        <v>537</v>
      </c>
      <c r="Y103" s="1" t="s">
        <v>357</v>
      </c>
      <c r="Z103" s="1" t="s">
        <v>233</v>
      </c>
      <c r="AA103" s="1" t="s">
        <v>253</v>
      </c>
      <c r="AB103" s="1" t="s">
        <v>362</v>
      </c>
      <c r="AC103" s="1" t="s">
        <v>362</v>
      </c>
      <c r="AD103" s="1" t="s">
        <v>362</v>
      </c>
      <c r="AE103" s="1" t="s">
        <v>362</v>
      </c>
      <c r="AF103" s="1" t="s">
        <v>159</v>
      </c>
      <c r="AI103" s="1" t="s">
        <v>349</v>
      </c>
      <c r="AU103" s="1" t="s">
        <v>180</v>
      </c>
      <c r="AV103" s="1" t="s">
        <v>180</v>
      </c>
      <c r="AW103" s="1" t="s">
        <v>156</v>
      </c>
      <c r="AX103" s="1" t="s">
        <v>347</v>
      </c>
      <c r="AY103" s="1" t="s">
        <v>346</v>
      </c>
      <c r="AZ103" s="1" t="s">
        <v>437</v>
      </c>
      <c r="BA103" s="1" t="s">
        <v>344</v>
      </c>
      <c r="BB103" s="1">
        <v>180</v>
      </c>
      <c r="BC103" s="1">
        <v>150</v>
      </c>
      <c r="BD103" s="1">
        <v>1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1</v>
      </c>
      <c r="BK103" s="1" t="s">
        <v>200</v>
      </c>
      <c r="BL103" s="1">
        <v>1988</v>
      </c>
      <c r="BM103" s="1" t="s">
        <v>159</v>
      </c>
      <c r="BO103" s="1">
        <v>3780</v>
      </c>
      <c r="BP103" s="1" t="s">
        <v>203</v>
      </c>
      <c r="BQ103" s="1" t="s">
        <v>343</v>
      </c>
      <c r="BR103" s="1" t="s">
        <v>342</v>
      </c>
      <c r="BS103" s="1" t="s">
        <v>206</v>
      </c>
      <c r="BT103" s="1" t="s">
        <v>212</v>
      </c>
    </row>
    <row r="104" spans="1:72" ht="45" x14ac:dyDescent="0.25">
      <c r="A104" s="1">
        <v>1469</v>
      </c>
      <c r="B104" s="1" t="s">
        <v>416</v>
      </c>
      <c r="C104" s="1" t="s">
        <v>423</v>
      </c>
      <c r="D104" s="1" t="s">
        <v>422</v>
      </c>
      <c r="E104" s="1" t="s">
        <v>357</v>
      </c>
      <c r="F104" s="1" t="s">
        <v>356</v>
      </c>
      <c r="G104" s="1" t="s">
        <v>355</v>
      </c>
      <c r="H104" s="1" t="s">
        <v>366</v>
      </c>
      <c r="I104" s="1" t="s">
        <v>180</v>
      </c>
      <c r="J104" s="1" t="s">
        <v>353</v>
      </c>
      <c r="K104" s="1" t="s">
        <v>352</v>
      </c>
      <c r="L104" s="1" t="s">
        <v>236</v>
      </c>
      <c r="M104" s="1" t="s">
        <v>236</v>
      </c>
      <c r="N104" s="1" t="s">
        <v>165</v>
      </c>
      <c r="O104" s="1" t="s">
        <v>165</v>
      </c>
      <c r="P104" s="1" t="s">
        <v>236</v>
      </c>
      <c r="Q104" s="1" t="s">
        <v>236</v>
      </c>
      <c r="R104" s="1" t="s">
        <v>159</v>
      </c>
      <c r="T104" s="1" t="s">
        <v>159</v>
      </c>
      <c r="W104" s="1" t="s">
        <v>159</v>
      </c>
      <c r="Z104" s="1" t="s">
        <v>233</v>
      </c>
      <c r="AA104" s="1" t="s">
        <v>253</v>
      </c>
      <c r="AB104" s="1" t="s">
        <v>253</v>
      </c>
      <c r="AC104" s="1" t="s">
        <v>362</v>
      </c>
      <c r="AD104" s="1" t="s">
        <v>362</v>
      </c>
      <c r="AE104" s="1" t="s">
        <v>362</v>
      </c>
      <c r="AF104" s="1" t="s">
        <v>159</v>
      </c>
      <c r="AI104" s="1" t="s">
        <v>349</v>
      </c>
      <c r="AU104" s="1" t="s">
        <v>180</v>
      </c>
      <c r="AV104" s="1" t="s">
        <v>180</v>
      </c>
      <c r="AW104" s="1" t="s">
        <v>156</v>
      </c>
      <c r="AX104" s="1" t="s">
        <v>347</v>
      </c>
      <c r="AY104" s="1" t="s">
        <v>346</v>
      </c>
      <c r="AZ104" s="1" t="s">
        <v>231</v>
      </c>
      <c r="BA104" s="1" t="s">
        <v>344</v>
      </c>
      <c r="BB104" s="1">
        <v>300</v>
      </c>
      <c r="BC104" s="1">
        <v>200</v>
      </c>
      <c r="BD104" s="1">
        <v>0</v>
      </c>
      <c r="BE104" s="1">
        <v>1</v>
      </c>
      <c r="BF104" s="1">
        <v>0</v>
      </c>
      <c r="BG104" s="1">
        <v>0</v>
      </c>
      <c r="BH104" s="1">
        <v>0</v>
      </c>
      <c r="BI104" s="1">
        <v>0</v>
      </c>
      <c r="BJ104" s="1">
        <v>1</v>
      </c>
      <c r="BK104" s="1" t="s">
        <v>200</v>
      </c>
      <c r="BL104" s="1">
        <v>1990</v>
      </c>
      <c r="BM104" s="1" t="s">
        <v>159</v>
      </c>
      <c r="BO104" s="1">
        <v>3390</v>
      </c>
      <c r="BP104" s="1" t="s">
        <v>370</v>
      </c>
      <c r="BQ104" s="1" t="s">
        <v>391</v>
      </c>
      <c r="BR104" s="1" t="s">
        <v>342</v>
      </c>
      <c r="BS104" s="1" t="s">
        <v>206</v>
      </c>
      <c r="BT104" s="1" t="s">
        <v>212</v>
      </c>
    </row>
    <row r="105" spans="1:72" ht="45" hidden="1" x14ac:dyDescent="0.25">
      <c r="A105" s="1">
        <v>1469</v>
      </c>
      <c r="B105" s="1" t="s">
        <v>380</v>
      </c>
      <c r="C105" s="1" t="s">
        <v>433</v>
      </c>
      <c r="D105" s="1" t="s">
        <v>379</v>
      </c>
      <c r="E105" s="1" t="s">
        <v>357</v>
      </c>
      <c r="F105" s="1" t="s">
        <v>254</v>
      </c>
      <c r="G105" s="1" t="s">
        <v>355</v>
      </c>
      <c r="H105" s="1" t="s">
        <v>366</v>
      </c>
      <c r="I105" s="1" t="s">
        <v>180</v>
      </c>
      <c r="J105" s="1" t="s">
        <v>353</v>
      </c>
      <c r="K105" s="1" t="s">
        <v>364</v>
      </c>
      <c r="BD105" s="1" t="s">
        <v>150</v>
      </c>
      <c r="BE105" s="1" t="s">
        <v>150</v>
      </c>
      <c r="BF105" s="1" t="s">
        <v>150</v>
      </c>
      <c r="BG105" s="1" t="s">
        <v>150</v>
      </c>
      <c r="BH105" s="1" t="s">
        <v>150</v>
      </c>
      <c r="BI105" s="1" t="s">
        <v>150</v>
      </c>
      <c r="BJ105" s="1" t="s">
        <v>150</v>
      </c>
    </row>
    <row r="106" spans="1:72" ht="45" x14ac:dyDescent="0.25">
      <c r="A106" s="1">
        <v>1469</v>
      </c>
      <c r="B106" s="1" t="s">
        <v>416</v>
      </c>
      <c r="C106" s="1" t="s">
        <v>536</v>
      </c>
      <c r="D106" s="1" t="s">
        <v>415</v>
      </c>
      <c r="E106" s="1" t="s">
        <v>414</v>
      </c>
      <c r="F106" s="1" t="s">
        <v>254</v>
      </c>
      <c r="G106" s="1" t="s">
        <v>355</v>
      </c>
      <c r="H106" s="1" t="s">
        <v>366</v>
      </c>
      <c r="I106" s="1" t="s">
        <v>180</v>
      </c>
      <c r="J106" s="1" t="s">
        <v>353</v>
      </c>
      <c r="K106" s="1" t="s">
        <v>352</v>
      </c>
      <c r="L106" s="1" t="s">
        <v>236</v>
      </c>
      <c r="M106" s="1" t="s">
        <v>236</v>
      </c>
      <c r="N106" s="1" t="s">
        <v>236</v>
      </c>
      <c r="O106" s="1" t="s">
        <v>236</v>
      </c>
      <c r="P106" s="1" t="s">
        <v>236</v>
      </c>
      <c r="Q106" s="1" t="s">
        <v>236</v>
      </c>
      <c r="R106" s="1" t="s">
        <v>159</v>
      </c>
      <c r="T106" s="1" t="s">
        <v>159</v>
      </c>
      <c r="W106" s="1" t="s">
        <v>159</v>
      </c>
      <c r="Z106" s="1" t="s">
        <v>232</v>
      </c>
      <c r="AA106" s="1" t="s">
        <v>362</v>
      </c>
      <c r="AB106" s="1" t="s">
        <v>362</v>
      </c>
      <c r="AC106" s="1" t="s">
        <v>362</v>
      </c>
      <c r="AD106" s="1" t="s">
        <v>362</v>
      </c>
      <c r="AE106" s="1" t="s">
        <v>362</v>
      </c>
      <c r="AF106" s="1" t="s">
        <v>159</v>
      </c>
      <c r="AI106" s="1" t="s">
        <v>349</v>
      </c>
      <c r="AU106" s="1" t="s">
        <v>180</v>
      </c>
      <c r="AV106" s="1" t="s">
        <v>180</v>
      </c>
      <c r="AW106" s="1" t="s">
        <v>156</v>
      </c>
      <c r="AX106" s="1" t="s">
        <v>512</v>
      </c>
      <c r="AY106" s="1" t="s">
        <v>402</v>
      </c>
      <c r="AZ106" s="1" t="s">
        <v>231</v>
      </c>
      <c r="BA106" s="1" t="s">
        <v>361</v>
      </c>
      <c r="BB106" s="1">
        <v>150</v>
      </c>
      <c r="BC106" s="1">
        <v>180</v>
      </c>
      <c r="BD106" s="1">
        <v>0</v>
      </c>
      <c r="BE106" s="1">
        <v>1</v>
      </c>
      <c r="BF106" s="1">
        <v>0</v>
      </c>
      <c r="BG106" s="1">
        <v>1</v>
      </c>
      <c r="BH106" s="1">
        <v>0</v>
      </c>
      <c r="BI106" s="1">
        <v>0</v>
      </c>
      <c r="BJ106" s="1">
        <v>0</v>
      </c>
      <c r="BK106" s="1" t="s">
        <v>409</v>
      </c>
      <c r="BL106" s="1">
        <v>1991</v>
      </c>
      <c r="BM106" s="1" t="s">
        <v>159</v>
      </c>
      <c r="BO106" s="1">
        <v>3915</v>
      </c>
      <c r="BP106" s="1" t="s">
        <v>370</v>
      </c>
      <c r="BQ106" s="1" t="s">
        <v>391</v>
      </c>
      <c r="BR106" s="1" t="s">
        <v>343</v>
      </c>
      <c r="BS106" s="1" t="s">
        <v>206</v>
      </c>
      <c r="BT106" s="1" t="s">
        <v>212</v>
      </c>
    </row>
    <row r="107" spans="1:72" ht="45" hidden="1" x14ac:dyDescent="0.25">
      <c r="A107" s="1">
        <v>1469</v>
      </c>
      <c r="B107" s="1" t="s">
        <v>360</v>
      </c>
      <c r="C107" s="1" t="s">
        <v>368</v>
      </c>
      <c r="D107" s="1" t="s">
        <v>358</v>
      </c>
      <c r="E107" s="1" t="s">
        <v>357</v>
      </c>
      <c r="F107" s="1" t="s">
        <v>254</v>
      </c>
      <c r="G107" s="1" t="s">
        <v>355</v>
      </c>
      <c r="H107" s="1" t="s">
        <v>354</v>
      </c>
      <c r="I107" s="1" t="s">
        <v>180</v>
      </c>
      <c r="J107" s="1" t="s">
        <v>365</v>
      </c>
      <c r="K107" s="1" t="s">
        <v>352</v>
      </c>
      <c r="L107" s="1" t="s">
        <v>236</v>
      </c>
      <c r="M107" s="1" t="s">
        <v>165</v>
      </c>
      <c r="N107" s="1" t="s">
        <v>165</v>
      </c>
      <c r="O107" s="1" t="s">
        <v>236</v>
      </c>
      <c r="P107" s="1" t="s">
        <v>236</v>
      </c>
      <c r="Q107" s="1" t="s">
        <v>236</v>
      </c>
      <c r="R107" s="1" t="s">
        <v>159</v>
      </c>
      <c r="T107" s="1" t="s">
        <v>159</v>
      </c>
      <c r="W107" s="1" t="s">
        <v>159</v>
      </c>
      <c r="Z107" s="1" t="s">
        <v>232</v>
      </c>
      <c r="AA107" s="1" t="s">
        <v>253</v>
      </c>
      <c r="AB107" s="1" t="s">
        <v>362</v>
      </c>
      <c r="AC107" s="1" t="s">
        <v>362</v>
      </c>
      <c r="AD107" s="1" t="s">
        <v>362</v>
      </c>
      <c r="AE107" s="1" t="s">
        <v>362</v>
      </c>
      <c r="AF107" s="1" t="s">
        <v>159</v>
      </c>
      <c r="AI107" s="1" t="s">
        <v>349</v>
      </c>
      <c r="AU107" s="1" t="s">
        <v>180</v>
      </c>
      <c r="AV107" s="1" t="s">
        <v>348</v>
      </c>
      <c r="AW107" s="1" t="s">
        <v>159</v>
      </c>
      <c r="BA107" s="1" t="s">
        <v>344</v>
      </c>
      <c r="BB107" s="1">
        <v>999</v>
      </c>
      <c r="BC107" s="1">
        <v>999</v>
      </c>
      <c r="BD107" s="1" t="s">
        <v>150</v>
      </c>
      <c r="BE107" s="1" t="s">
        <v>150</v>
      </c>
      <c r="BF107" s="1" t="s">
        <v>150</v>
      </c>
      <c r="BG107" s="1" t="s">
        <v>150</v>
      </c>
      <c r="BH107" s="1" t="s">
        <v>150</v>
      </c>
      <c r="BI107" s="1" t="s">
        <v>150</v>
      </c>
      <c r="BJ107" s="1" t="s">
        <v>150</v>
      </c>
    </row>
    <row r="108" spans="1:72" ht="45" hidden="1" x14ac:dyDescent="0.25">
      <c r="A108" s="1">
        <v>1469</v>
      </c>
      <c r="B108" s="1" t="s">
        <v>360</v>
      </c>
      <c r="C108" s="1" t="s">
        <v>368</v>
      </c>
      <c r="D108" s="1" t="s">
        <v>358</v>
      </c>
      <c r="E108" s="1" t="s">
        <v>357</v>
      </c>
      <c r="F108" s="1" t="s">
        <v>254</v>
      </c>
      <c r="G108" s="1" t="s">
        <v>355</v>
      </c>
      <c r="H108" s="1" t="s">
        <v>354</v>
      </c>
      <c r="I108" s="1" t="s">
        <v>180</v>
      </c>
      <c r="J108" s="1" t="s">
        <v>353</v>
      </c>
      <c r="K108" s="1" t="s">
        <v>364</v>
      </c>
      <c r="L108" s="1" t="s">
        <v>236</v>
      </c>
      <c r="M108" s="1" t="s">
        <v>165</v>
      </c>
      <c r="N108" s="1" t="s">
        <v>165</v>
      </c>
      <c r="O108" s="1" t="s">
        <v>236</v>
      </c>
      <c r="P108" s="1" t="s">
        <v>236</v>
      </c>
      <c r="Q108" s="1" t="s">
        <v>236</v>
      </c>
      <c r="R108" s="1" t="s">
        <v>159</v>
      </c>
      <c r="T108" s="1" t="s">
        <v>159</v>
      </c>
      <c r="W108" s="1" t="s">
        <v>159</v>
      </c>
      <c r="BD108" s="1" t="s">
        <v>150</v>
      </c>
      <c r="BE108" s="1" t="s">
        <v>150</v>
      </c>
      <c r="BF108" s="1" t="s">
        <v>150</v>
      </c>
      <c r="BG108" s="1" t="s">
        <v>150</v>
      </c>
      <c r="BH108" s="1" t="s">
        <v>150</v>
      </c>
      <c r="BI108" s="1" t="s">
        <v>150</v>
      </c>
      <c r="BJ108" s="1" t="s">
        <v>150</v>
      </c>
    </row>
    <row r="109" spans="1:72" ht="45" x14ac:dyDescent="0.25">
      <c r="A109" s="1">
        <v>1469</v>
      </c>
      <c r="B109" s="1" t="s">
        <v>469</v>
      </c>
      <c r="C109" s="1" t="s">
        <v>368</v>
      </c>
      <c r="D109" s="1" t="s">
        <v>358</v>
      </c>
      <c r="E109" s="1" t="s">
        <v>357</v>
      </c>
      <c r="F109" s="1" t="s">
        <v>254</v>
      </c>
      <c r="G109" s="1" t="s">
        <v>355</v>
      </c>
      <c r="H109" s="1" t="s">
        <v>354</v>
      </c>
      <c r="I109" s="1" t="s">
        <v>180</v>
      </c>
      <c r="J109" s="1" t="s">
        <v>353</v>
      </c>
      <c r="K109" s="1" t="s">
        <v>352</v>
      </c>
      <c r="L109" s="1" t="s">
        <v>165</v>
      </c>
      <c r="M109" s="1" t="s">
        <v>165</v>
      </c>
      <c r="N109" s="1" t="s">
        <v>165</v>
      </c>
      <c r="O109" s="1" t="s">
        <v>236</v>
      </c>
      <c r="P109" s="1" t="s">
        <v>165</v>
      </c>
      <c r="Q109" s="1" t="s">
        <v>236</v>
      </c>
      <c r="R109" s="1" t="s">
        <v>159</v>
      </c>
      <c r="T109" s="1" t="s">
        <v>159</v>
      </c>
      <c r="W109" s="1" t="s">
        <v>159</v>
      </c>
      <c r="Z109" s="1" t="s">
        <v>233</v>
      </c>
      <c r="AA109" s="1" t="s">
        <v>362</v>
      </c>
      <c r="AB109" s="1" t="s">
        <v>362</v>
      </c>
      <c r="AC109" s="1" t="s">
        <v>362</v>
      </c>
      <c r="AD109" s="1" t="s">
        <v>362</v>
      </c>
      <c r="AE109" s="1" t="s">
        <v>362</v>
      </c>
      <c r="AF109" s="1" t="s">
        <v>159</v>
      </c>
      <c r="AI109" s="1" t="s">
        <v>349</v>
      </c>
      <c r="AU109" s="1" t="s">
        <v>180</v>
      </c>
      <c r="AV109" s="1" t="s">
        <v>348</v>
      </c>
      <c r="AW109" s="1" t="s">
        <v>156</v>
      </c>
      <c r="AX109" s="1" t="s">
        <v>403</v>
      </c>
      <c r="AY109" s="1" t="s">
        <v>402</v>
      </c>
      <c r="AZ109" s="1" t="s">
        <v>231</v>
      </c>
      <c r="BA109" s="1" t="s">
        <v>361</v>
      </c>
      <c r="BB109" s="1">
        <v>150</v>
      </c>
      <c r="BC109" s="1">
        <v>300</v>
      </c>
      <c r="BD109" s="1">
        <v>0</v>
      </c>
      <c r="BE109" s="1">
        <v>0</v>
      </c>
      <c r="BF109" s="1">
        <v>0</v>
      </c>
      <c r="BG109" s="1">
        <v>1</v>
      </c>
      <c r="BH109" s="1">
        <v>0</v>
      </c>
      <c r="BI109" s="1">
        <v>0</v>
      </c>
      <c r="BJ109" s="1">
        <v>1</v>
      </c>
      <c r="BK109" s="1" t="s">
        <v>200</v>
      </c>
      <c r="BL109" s="1">
        <v>1995</v>
      </c>
      <c r="BM109" s="1" t="s">
        <v>159</v>
      </c>
      <c r="BO109" s="1">
        <v>2617</v>
      </c>
      <c r="BP109" s="1" t="s">
        <v>370</v>
      </c>
      <c r="BQ109" s="1" t="s">
        <v>342</v>
      </c>
      <c r="BR109" s="1" t="s">
        <v>342</v>
      </c>
      <c r="BS109" s="1" t="s">
        <v>213</v>
      </c>
      <c r="BT109" s="1" t="s">
        <v>212</v>
      </c>
    </row>
    <row r="110" spans="1:72" ht="60" x14ac:dyDescent="0.25">
      <c r="A110" s="1">
        <v>1469</v>
      </c>
      <c r="B110" s="1" t="s">
        <v>360</v>
      </c>
      <c r="C110" s="1" t="s">
        <v>368</v>
      </c>
      <c r="D110" s="1" t="s">
        <v>358</v>
      </c>
      <c r="E110" s="1" t="s">
        <v>357</v>
      </c>
      <c r="F110" s="1" t="s">
        <v>254</v>
      </c>
      <c r="G110" s="1" t="s">
        <v>355</v>
      </c>
      <c r="H110" s="1" t="s">
        <v>354</v>
      </c>
      <c r="I110" s="1" t="s">
        <v>180</v>
      </c>
      <c r="J110" s="1" t="s">
        <v>365</v>
      </c>
      <c r="K110" s="1" t="s">
        <v>352</v>
      </c>
      <c r="L110" s="1" t="s">
        <v>236</v>
      </c>
      <c r="M110" s="1" t="s">
        <v>165</v>
      </c>
      <c r="N110" s="1" t="s">
        <v>165</v>
      </c>
      <c r="O110" s="1" t="s">
        <v>236</v>
      </c>
      <c r="P110" s="1" t="s">
        <v>236</v>
      </c>
      <c r="Q110" s="1" t="s">
        <v>236</v>
      </c>
      <c r="R110" s="1" t="s">
        <v>159</v>
      </c>
      <c r="T110" s="1" t="s">
        <v>159</v>
      </c>
      <c r="W110" s="1" t="s">
        <v>159</v>
      </c>
      <c r="Z110" s="1" t="s">
        <v>232</v>
      </c>
      <c r="AA110" s="1" t="s">
        <v>253</v>
      </c>
      <c r="AB110" s="1" t="s">
        <v>362</v>
      </c>
      <c r="AC110" s="1" t="s">
        <v>362</v>
      </c>
      <c r="AD110" s="1" t="s">
        <v>362</v>
      </c>
      <c r="AE110" s="1" t="s">
        <v>362</v>
      </c>
      <c r="AF110" s="1" t="s">
        <v>159</v>
      </c>
      <c r="AI110" s="1" t="s">
        <v>349</v>
      </c>
      <c r="AU110" s="1" t="s">
        <v>180</v>
      </c>
      <c r="AV110" s="1" t="s">
        <v>348</v>
      </c>
      <c r="AW110" s="1" t="s">
        <v>159</v>
      </c>
      <c r="BA110" s="1" t="s">
        <v>344</v>
      </c>
      <c r="BB110" s="1">
        <v>130</v>
      </c>
      <c r="BC110" s="1">
        <v>160</v>
      </c>
      <c r="BD110" s="1">
        <v>0</v>
      </c>
      <c r="BE110" s="1">
        <v>1</v>
      </c>
      <c r="BF110" s="1">
        <v>0</v>
      </c>
      <c r="BG110" s="1">
        <v>0</v>
      </c>
      <c r="BH110" s="1">
        <v>0</v>
      </c>
      <c r="BI110" s="1">
        <v>0</v>
      </c>
      <c r="BJ110" s="1">
        <v>1</v>
      </c>
      <c r="BK110" s="1" t="s">
        <v>200</v>
      </c>
      <c r="BL110" s="1">
        <v>1996</v>
      </c>
      <c r="BM110" s="1" t="s">
        <v>159</v>
      </c>
      <c r="BO110" s="1">
        <v>4800</v>
      </c>
      <c r="BP110" s="1" t="s">
        <v>432</v>
      </c>
      <c r="BQ110" s="1" t="s">
        <v>343</v>
      </c>
      <c r="BR110" s="1" t="s">
        <v>205</v>
      </c>
      <c r="BS110" s="1" t="s">
        <v>206</v>
      </c>
      <c r="BT110" s="1" t="s">
        <v>212</v>
      </c>
    </row>
    <row r="111" spans="1:72" ht="45" x14ac:dyDescent="0.25">
      <c r="A111" s="1">
        <v>1469</v>
      </c>
      <c r="B111" s="1" t="s">
        <v>375</v>
      </c>
      <c r="C111" s="1" t="s">
        <v>393</v>
      </c>
      <c r="D111" s="1" t="s">
        <v>444</v>
      </c>
      <c r="E111" s="1" t="s">
        <v>357</v>
      </c>
      <c r="F111" s="1" t="s">
        <v>254</v>
      </c>
      <c r="G111" s="1" t="s">
        <v>355</v>
      </c>
      <c r="H111" s="1" t="s">
        <v>239</v>
      </c>
      <c r="I111" s="1" t="s">
        <v>180</v>
      </c>
      <c r="J111" s="1" t="s">
        <v>353</v>
      </c>
      <c r="K111" s="1" t="s">
        <v>364</v>
      </c>
      <c r="N111" s="1" t="s">
        <v>165</v>
      </c>
      <c r="R111" s="1" t="s">
        <v>159</v>
      </c>
      <c r="T111" s="1" t="s">
        <v>159</v>
      </c>
      <c r="W111" s="1" t="s">
        <v>159</v>
      </c>
      <c r="Z111" s="1" t="s">
        <v>362</v>
      </c>
      <c r="AA111" s="1" t="s">
        <v>362</v>
      </c>
      <c r="AB111" s="1" t="s">
        <v>362</v>
      </c>
      <c r="AC111" s="1" t="s">
        <v>362</v>
      </c>
      <c r="AD111" s="1" t="s">
        <v>362</v>
      </c>
      <c r="AE111" s="1" t="s">
        <v>362</v>
      </c>
      <c r="AF111" s="1" t="s">
        <v>159</v>
      </c>
      <c r="AI111" s="1" t="s">
        <v>349</v>
      </c>
      <c r="AU111" s="1" t="s">
        <v>180</v>
      </c>
      <c r="AV111" s="1" t="s">
        <v>180</v>
      </c>
      <c r="AW111" s="1" t="s">
        <v>159</v>
      </c>
      <c r="BA111" s="1" t="s">
        <v>361</v>
      </c>
      <c r="BB111" s="1">
        <v>999</v>
      </c>
      <c r="BC111" s="1">
        <v>999</v>
      </c>
      <c r="BD111" s="1">
        <v>0</v>
      </c>
      <c r="BE111" s="1">
        <v>0</v>
      </c>
      <c r="BF111" s="1">
        <v>0</v>
      </c>
      <c r="BG111" s="1">
        <v>0</v>
      </c>
      <c r="BH111" s="1">
        <v>1</v>
      </c>
      <c r="BI111" s="1">
        <v>0</v>
      </c>
      <c r="BJ111" s="1">
        <v>0</v>
      </c>
      <c r="BK111" s="1" t="s">
        <v>409</v>
      </c>
      <c r="BL111" s="1">
        <v>1992</v>
      </c>
      <c r="BM111" s="1" t="s">
        <v>156</v>
      </c>
      <c r="BN111" s="1" t="s">
        <v>490</v>
      </c>
      <c r="BP111" s="1" t="s">
        <v>370</v>
      </c>
      <c r="BQ111" s="1" t="s">
        <v>408</v>
      </c>
      <c r="BR111" s="1" t="s">
        <v>391</v>
      </c>
      <c r="BS111" s="1" t="s">
        <v>213</v>
      </c>
      <c r="BT111" s="1" t="s">
        <v>212</v>
      </c>
    </row>
    <row r="112" spans="1:72" ht="45" hidden="1" x14ac:dyDescent="0.25">
      <c r="A112" s="1">
        <v>1469</v>
      </c>
      <c r="B112" s="1" t="s">
        <v>360</v>
      </c>
      <c r="C112" s="1" t="s">
        <v>431</v>
      </c>
      <c r="D112" s="1" t="s">
        <v>422</v>
      </c>
      <c r="E112" s="1" t="s">
        <v>357</v>
      </c>
      <c r="F112" s="1" t="s">
        <v>356</v>
      </c>
      <c r="G112" s="1" t="s">
        <v>355</v>
      </c>
      <c r="H112" s="1" t="s">
        <v>239</v>
      </c>
      <c r="I112" s="1" t="s">
        <v>180</v>
      </c>
      <c r="J112" s="1" t="s">
        <v>365</v>
      </c>
      <c r="K112" s="1" t="s">
        <v>364</v>
      </c>
      <c r="L112" s="1" t="s">
        <v>236</v>
      </c>
      <c r="M112" s="1" t="s">
        <v>236</v>
      </c>
      <c r="N112" s="1" t="s">
        <v>236</v>
      </c>
      <c r="O112" s="1" t="s">
        <v>236</v>
      </c>
      <c r="P112" s="1" t="s">
        <v>236</v>
      </c>
      <c r="Q112" s="1" t="s">
        <v>236</v>
      </c>
      <c r="R112" s="1" t="s">
        <v>159</v>
      </c>
      <c r="T112" s="1" t="s">
        <v>159</v>
      </c>
      <c r="W112" s="1" t="s">
        <v>159</v>
      </c>
      <c r="Z112" s="1" t="s">
        <v>232</v>
      </c>
      <c r="AA112" s="1" t="s">
        <v>253</v>
      </c>
      <c r="AB112" s="1" t="s">
        <v>362</v>
      </c>
      <c r="AC112" s="1" t="s">
        <v>362</v>
      </c>
      <c r="AD112" s="1" t="s">
        <v>362</v>
      </c>
      <c r="AE112" s="1" t="s">
        <v>362</v>
      </c>
      <c r="AF112" s="1" t="s">
        <v>159</v>
      </c>
      <c r="AI112" s="1" t="s">
        <v>349</v>
      </c>
      <c r="AU112" s="1" t="s">
        <v>180</v>
      </c>
      <c r="AV112" s="1" t="s">
        <v>180</v>
      </c>
      <c r="BD112" s="1" t="s">
        <v>150</v>
      </c>
      <c r="BE112" s="1" t="s">
        <v>150</v>
      </c>
      <c r="BF112" s="1" t="s">
        <v>150</v>
      </c>
      <c r="BG112" s="1" t="s">
        <v>150</v>
      </c>
      <c r="BH112" s="1" t="s">
        <v>150</v>
      </c>
      <c r="BI112" s="1" t="s">
        <v>150</v>
      </c>
      <c r="BJ112" s="1" t="s">
        <v>150</v>
      </c>
    </row>
    <row r="113" spans="1:72" ht="75" hidden="1" x14ac:dyDescent="0.25">
      <c r="A113" s="1">
        <v>1469</v>
      </c>
      <c r="B113" s="1" t="s">
        <v>380</v>
      </c>
      <c r="C113" s="1" t="s">
        <v>535</v>
      </c>
      <c r="D113" s="1" t="s">
        <v>379</v>
      </c>
      <c r="E113" s="1" t="s">
        <v>389</v>
      </c>
      <c r="F113" s="1" t="s">
        <v>356</v>
      </c>
      <c r="G113" s="1" t="s">
        <v>240</v>
      </c>
      <c r="H113" s="1" t="s">
        <v>366</v>
      </c>
      <c r="I113" s="1" t="s">
        <v>180</v>
      </c>
      <c r="J113" s="1" t="s">
        <v>388</v>
      </c>
      <c r="K113" s="1" t="s">
        <v>364</v>
      </c>
      <c r="L113" s="1" t="s">
        <v>236</v>
      </c>
      <c r="M113" s="1" t="s">
        <v>236</v>
      </c>
      <c r="N113" s="1" t="s">
        <v>236</v>
      </c>
      <c r="O113" s="1" t="s">
        <v>236</v>
      </c>
      <c r="P113" s="1" t="s">
        <v>236</v>
      </c>
      <c r="Q113" s="1" t="s">
        <v>236</v>
      </c>
      <c r="R113" s="1" t="s">
        <v>159</v>
      </c>
      <c r="T113" s="1" t="s">
        <v>159</v>
      </c>
      <c r="W113" s="1" t="s">
        <v>156</v>
      </c>
      <c r="X113" s="1" t="s">
        <v>534</v>
      </c>
      <c r="Y113" s="1" t="s">
        <v>427</v>
      </c>
      <c r="Z113" s="1" t="s">
        <v>253</v>
      </c>
      <c r="AA113" s="1" t="s">
        <v>233</v>
      </c>
      <c r="AF113" s="1" t="s">
        <v>159</v>
      </c>
      <c r="AI113" s="1" t="s">
        <v>349</v>
      </c>
      <c r="AU113" s="1" t="s">
        <v>180</v>
      </c>
      <c r="AV113" s="1" t="s">
        <v>180</v>
      </c>
      <c r="AW113" s="1" t="s">
        <v>156</v>
      </c>
      <c r="AX113" s="1" t="s">
        <v>347</v>
      </c>
      <c r="AY113" s="1" t="s">
        <v>346</v>
      </c>
      <c r="AZ113" s="1" t="s">
        <v>231</v>
      </c>
      <c r="BA113" s="1" t="s">
        <v>361</v>
      </c>
      <c r="BB113" s="1">
        <v>180</v>
      </c>
      <c r="BC113" s="1">
        <v>200</v>
      </c>
      <c r="BD113" s="1">
        <v>0</v>
      </c>
      <c r="BE113" s="1">
        <v>0</v>
      </c>
      <c r="BF113" s="1">
        <v>0</v>
      </c>
      <c r="BG113" s="1">
        <v>1</v>
      </c>
      <c r="BH113" s="1">
        <v>0</v>
      </c>
      <c r="BI113" s="1">
        <v>0</v>
      </c>
      <c r="BJ113" s="1">
        <v>1</v>
      </c>
      <c r="BK113" s="1" t="s">
        <v>200</v>
      </c>
      <c r="BL113" s="1">
        <v>1973</v>
      </c>
      <c r="BM113" s="1" t="s">
        <v>159</v>
      </c>
      <c r="BO113" s="1">
        <v>1025</v>
      </c>
      <c r="BP113" s="1" t="s">
        <v>203</v>
      </c>
      <c r="BQ113" s="1" t="s">
        <v>205</v>
      </c>
      <c r="BR113" s="1" t="s">
        <v>391</v>
      </c>
      <c r="BS113" s="1" t="s">
        <v>501</v>
      </c>
      <c r="BT113" s="1" t="s">
        <v>207</v>
      </c>
    </row>
    <row r="114" spans="1:72" ht="45" x14ac:dyDescent="0.25">
      <c r="A114" s="1">
        <v>1469</v>
      </c>
      <c r="B114" s="1" t="s">
        <v>375</v>
      </c>
      <c r="C114" s="1" t="s">
        <v>396</v>
      </c>
      <c r="D114" s="1" t="s">
        <v>444</v>
      </c>
      <c r="E114" s="1" t="s">
        <v>357</v>
      </c>
      <c r="F114" s="1" t="s">
        <v>254</v>
      </c>
      <c r="G114" s="1" t="s">
        <v>355</v>
      </c>
      <c r="H114" s="1" t="s">
        <v>366</v>
      </c>
      <c r="I114" s="1" t="s">
        <v>180</v>
      </c>
      <c r="J114" s="1" t="s">
        <v>353</v>
      </c>
      <c r="K114" s="1" t="s">
        <v>364</v>
      </c>
      <c r="L114" s="1" t="s">
        <v>236</v>
      </c>
      <c r="M114" s="1" t="s">
        <v>236</v>
      </c>
      <c r="N114" s="1" t="s">
        <v>363</v>
      </c>
      <c r="O114" s="1" t="s">
        <v>236</v>
      </c>
      <c r="P114" s="1" t="s">
        <v>363</v>
      </c>
      <c r="Q114" s="1" t="s">
        <v>236</v>
      </c>
      <c r="R114" s="1" t="s">
        <v>159</v>
      </c>
      <c r="T114" s="1" t="s">
        <v>159</v>
      </c>
      <c r="W114" s="1" t="s">
        <v>159</v>
      </c>
      <c r="Z114" s="1" t="s">
        <v>232</v>
      </c>
      <c r="AA114" s="1" t="s">
        <v>253</v>
      </c>
      <c r="AB114" s="1" t="s">
        <v>362</v>
      </c>
      <c r="AC114" s="1" t="s">
        <v>362</v>
      </c>
      <c r="AD114" s="1" t="s">
        <v>362</v>
      </c>
      <c r="AE114" s="1" t="s">
        <v>362</v>
      </c>
      <c r="AF114" s="1" t="s">
        <v>159</v>
      </c>
      <c r="AI114" s="1" t="s">
        <v>349</v>
      </c>
      <c r="AU114" s="1" t="s">
        <v>180</v>
      </c>
      <c r="AV114" s="1" t="s">
        <v>180</v>
      </c>
      <c r="AW114" s="1" t="s">
        <v>159</v>
      </c>
      <c r="BA114" s="1" t="s">
        <v>361</v>
      </c>
      <c r="BB114" s="1">
        <v>131</v>
      </c>
      <c r="BC114" s="1">
        <v>181</v>
      </c>
      <c r="BD114" s="1">
        <v>0</v>
      </c>
      <c r="BE114" s="1">
        <v>1</v>
      </c>
      <c r="BF114" s="1">
        <v>0</v>
      </c>
      <c r="BG114" s="1">
        <v>0</v>
      </c>
      <c r="BH114" s="1">
        <v>1</v>
      </c>
      <c r="BI114" s="1">
        <v>0</v>
      </c>
      <c r="BJ114" s="1">
        <v>0</v>
      </c>
      <c r="BK114" s="1" t="s">
        <v>200</v>
      </c>
      <c r="BL114" s="1">
        <v>1996</v>
      </c>
      <c r="BM114" s="1" t="s">
        <v>159</v>
      </c>
      <c r="BP114" s="1" t="s">
        <v>203</v>
      </c>
      <c r="BQ114" s="1" t="s">
        <v>391</v>
      </c>
      <c r="BR114" s="1" t="s">
        <v>342</v>
      </c>
      <c r="BS114" s="1" t="s">
        <v>243</v>
      </c>
      <c r="BT114" s="1" t="s">
        <v>212</v>
      </c>
    </row>
    <row r="115" spans="1:72" ht="45" x14ac:dyDescent="0.25">
      <c r="A115" s="1">
        <v>1469</v>
      </c>
      <c r="B115" s="1" t="s">
        <v>416</v>
      </c>
      <c r="C115" s="1" t="s">
        <v>529</v>
      </c>
      <c r="D115" s="1" t="s">
        <v>455</v>
      </c>
      <c r="E115" s="1" t="s">
        <v>357</v>
      </c>
      <c r="F115" s="1" t="s">
        <v>254</v>
      </c>
      <c r="G115" s="1" t="s">
        <v>355</v>
      </c>
      <c r="H115" s="1" t="s">
        <v>366</v>
      </c>
      <c r="I115" s="1" t="s">
        <v>180</v>
      </c>
      <c r="J115" s="1" t="s">
        <v>388</v>
      </c>
      <c r="K115" s="1" t="s">
        <v>352</v>
      </c>
      <c r="L115" s="1" t="s">
        <v>363</v>
      </c>
      <c r="M115" s="1" t="s">
        <v>363</v>
      </c>
      <c r="N115" s="1" t="s">
        <v>165</v>
      </c>
      <c r="R115" s="1" t="s">
        <v>159</v>
      </c>
      <c r="T115" s="1" t="s">
        <v>159</v>
      </c>
      <c r="W115" s="1" t="s">
        <v>159</v>
      </c>
      <c r="Z115" s="1" t="s">
        <v>233</v>
      </c>
      <c r="AA115" s="1" t="s">
        <v>232</v>
      </c>
      <c r="AB115" s="1" t="s">
        <v>362</v>
      </c>
      <c r="AC115" s="1" t="s">
        <v>362</v>
      </c>
      <c r="AD115" s="1" t="s">
        <v>362</v>
      </c>
      <c r="AE115" s="1" t="s">
        <v>362</v>
      </c>
      <c r="AF115" s="1" t="s">
        <v>159</v>
      </c>
      <c r="AI115" s="1" t="s">
        <v>349</v>
      </c>
      <c r="AU115" s="1" t="s">
        <v>180</v>
      </c>
      <c r="AV115" s="1" t="s">
        <v>348</v>
      </c>
      <c r="AW115" s="1" t="s">
        <v>159</v>
      </c>
      <c r="BA115" s="1" t="s">
        <v>361</v>
      </c>
      <c r="BB115" s="1">
        <v>999</v>
      </c>
      <c r="BC115" s="1">
        <v>999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1</v>
      </c>
      <c r="BK115" s="1" t="s">
        <v>200</v>
      </c>
      <c r="BL115" s="1">
        <v>1996</v>
      </c>
      <c r="BM115" s="1" t="s">
        <v>159</v>
      </c>
      <c r="BO115" s="1">
        <v>5600</v>
      </c>
      <c r="BP115" s="1" t="s">
        <v>203</v>
      </c>
      <c r="BQ115" s="1" t="s">
        <v>205</v>
      </c>
      <c r="BR115" s="1" t="s">
        <v>400</v>
      </c>
      <c r="BS115" s="1" t="s">
        <v>243</v>
      </c>
      <c r="BT115" s="1" t="s">
        <v>212</v>
      </c>
    </row>
    <row r="116" spans="1:72" ht="45" x14ac:dyDescent="0.25">
      <c r="A116" s="1">
        <v>1469</v>
      </c>
      <c r="B116" s="1" t="s">
        <v>469</v>
      </c>
      <c r="C116" s="1" t="s">
        <v>468</v>
      </c>
      <c r="D116" s="1" t="s">
        <v>467</v>
      </c>
      <c r="E116" s="1" t="s">
        <v>357</v>
      </c>
      <c r="F116" s="1" t="s">
        <v>356</v>
      </c>
      <c r="G116" s="1" t="s">
        <v>355</v>
      </c>
      <c r="H116" s="1" t="s">
        <v>354</v>
      </c>
      <c r="I116" s="1" t="s">
        <v>180</v>
      </c>
      <c r="J116" s="1" t="s">
        <v>419</v>
      </c>
      <c r="K116" s="1" t="s">
        <v>478</v>
      </c>
      <c r="L116" s="1" t="s">
        <v>236</v>
      </c>
      <c r="M116" s="1" t="s">
        <v>236</v>
      </c>
      <c r="N116" s="1" t="s">
        <v>236</v>
      </c>
      <c r="O116" s="1" t="s">
        <v>236</v>
      </c>
      <c r="P116" s="1" t="s">
        <v>236</v>
      </c>
      <c r="Q116" s="1" t="s">
        <v>236</v>
      </c>
      <c r="R116" s="1" t="s">
        <v>159</v>
      </c>
      <c r="T116" s="1" t="s">
        <v>159</v>
      </c>
      <c r="W116" s="1" t="s">
        <v>159</v>
      </c>
      <c r="Z116" s="1" t="s">
        <v>362</v>
      </c>
      <c r="AA116" s="1" t="s">
        <v>233</v>
      </c>
      <c r="AB116" s="1" t="s">
        <v>362</v>
      </c>
      <c r="AC116" s="1" t="s">
        <v>362</v>
      </c>
      <c r="AD116" s="1" t="s">
        <v>362</v>
      </c>
      <c r="AE116" s="1" t="s">
        <v>362</v>
      </c>
      <c r="AF116" s="1" t="s">
        <v>159</v>
      </c>
      <c r="AI116" s="1" t="s">
        <v>349</v>
      </c>
      <c r="AU116" s="1" t="s">
        <v>180</v>
      </c>
      <c r="AV116" s="1" t="s">
        <v>180</v>
      </c>
      <c r="AW116" s="1" t="s">
        <v>156</v>
      </c>
      <c r="AX116" s="1" t="s">
        <v>347</v>
      </c>
      <c r="AY116" s="1" t="s">
        <v>346</v>
      </c>
      <c r="AZ116" s="1" t="s">
        <v>231</v>
      </c>
      <c r="BA116" s="1" t="s">
        <v>344</v>
      </c>
      <c r="BB116" s="1">
        <v>500</v>
      </c>
      <c r="BC116" s="1">
        <v>400</v>
      </c>
      <c r="BD116" s="1">
        <v>1</v>
      </c>
      <c r="BE116" s="1">
        <v>0</v>
      </c>
      <c r="BF116" s="1">
        <v>0</v>
      </c>
      <c r="BG116" s="1">
        <v>0</v>
      </c>
      <c r="BH116" s="1">
        <v>1</v>
      </c>
      <c r="BI116" s="1">
        <v>0</v>
      </c>
      <c r="BJ116" s="1">
        <v>0</v>
      </c>
      <c r="BK116" s="1" t="s">
        <v>200</v>
      </c>
      <c r="BL116" s="1">
        <v>1975</v>
      </c>
      <c r="BM116" s="1" t="s">
        <v>159</v>
      </c>
      <c r="BO116" s="1">
        <v>3053</v>
      </c>
      <c r="BS116" s="1" t="s">
        <v>206</v>
      </c>
      <c r="BT116" s="1" t="s">
        <v>212</v>
      </c>
    </row>
    <row r="117" spans="1:72" ht="45" x14ac:dyDescent="0.25">
      <c r="A117" s="1">
        <v>1469</v>
      </c>
      <c r="B117" s="1" t="s">
        <v>380</v>
      </c>
      <c r="C117" s="1" t="s">
        <v>210</v>
      </c>
      <c r="D117" s="1" t="s">
        <v>379</v>
      </c>
      <c r="E117" s="1" t="s">
        <v>357</v>
      </c>
      <c r="F117" s="1" t="s">
        <v>254</v>
      </c>
      <c r="G117" s="1" t="s">
        <v>355</v>
      </c>
      <c r="H117" s="1" t="s">
        <v>354</v>
      </c>
      <c r="I117" s="1" t="s">
        <v>180</v>
      </c>
      <c r="J117" s="1" t="s">
        <v>365</v>
      </c>
      <c r="K117" s="1" t="s">
        <v>364</v>
      </c>
      <c r="L117" s="1" t="s">
        <v>236</v>
      </c>
      <c r="M117" s="1" t="s">
        <v>165</v>
      </c>
      <c r="N117" s="1" t="s">
        <v>236</v>
      </c>
      <c r="O117" s="1" t="s">
        <v>236</v>
      </c>
      <c r="P117" s="1" t="s">
        <v>236</v>
      </c>
      <c r="Q117" s="1" t="s">
        <v>236</v>
      </c>
      <c r="R117" s="1" t="s">
        <v>159</v>
      </c>
      <c r="T117" s="1" t="s">
        <v>159</v>
      </c>
      <c r="W117" s="1" t="s">
        <v>159</v>
      </c>
      <c r="Z117" s="1" t="s">
        <v>253</v>
      </c>
      <c r="AA117" s="1" t="s">
        <v>233</v>
      </c>
      <c r="AB117" s="1" t="s">
        <v>362</v>
      </c>
      <c r="AC117" s="1" t="s">
        <v>362</v>
      </c>
      <c r="AD117" s="1" t="s">
        <v>362</v>
      </c>
      <c r="AE117" s="1" t="s">
        <v>362</v>
      </c>
      <c r="AF117" s="1" t="s">
        <v>159</v>
      </c>
      <c r="AI117" s="1" t="s">
        <v>349</v>
      </c>
      <c r="AU117" s="1" t="s">
        <v>180</v>
      </c>
      <c r="AV117" s="1" t="s">
        <v>180</v>
      </c>
      <c r="AW117" s="1" t="s">
        <v>159</v>
      </c>
      <c r="BA117" s="1" t="s">
        <v>361</v>
      </c>
      <c r="BB117" s="1">
        <v>100</v>
      </c>
      <c r="BC117" s="1">
        <v>160</v>
      </c>
      <c r="BD117" s="1">
        <v>1</v>
      </c>
      <c r="BE117" s="1">
        <v>0</v>
      </c>
      <c r="BF117" s="1">
        <v>1</v>
      </c>
      <c r="BG117" s="1">
        <v>0</v>
      </c>
      <c r="BH117" s="1">
        <v>0</v>
      </c>
      <c r="BI117" s="1">
        <v>0</v>
      </c>
      <c r="BJ117" s="1">
        <v>0</v>
      </c>
      <c r="BK117" s="1" t="s">
        <v>409</v>
      </c>
      <c r="BL117" s="1">
        <v>1997</v>
      </c>
      <c r="BM117" s="1" t="s">
        <v>159</v>
      </c>
      <c r="BO117" s="1">
        <v>5340</v>
      </c>
      <c r="BP117" s="1" t="s">
        <v>203</v>
      </c>
      <c r="BQ117" s="1" t="s">
        <v>343</v>
      </c>
      <c r="BR117" s="1" t="s">
        <v>408</v>
      </c>
      <c r="BS117" s="1" t="s">
        <v>243</v>
      </c>
      <c r="BT117" s="1" t="s">
        <v>212</v>
      </c>
    </row>
    <row r="118" spans="1:72" ht="75" x14ac:dyDescent="0.25">
      <c r="A118" s="1">
        <v>1469</v>
      </c>
      <c r="B118" s="1" t="s">
        <v>380</v>
      </c>
      <c r="C118" s="1" t="s">
        <v>433</v>
      </c>
      <c r="D118" s="1" t="s">
        <v>379</v>
      </c>
      <c r="E118" s="1" t="s">
        <v>357</v>
      </c>
      <c r="F118" s="1" t="s">
        <v>254</v>
      </c>
      <c r="G118" s="1" t="s">
        <v>355</v>
      </c>
      <c r="H118" s="1" t="s">
        <v>378</v>
      </c>
      <c r="I118" s="1" t="s">
        <v>180</v>
      </c>
      <c r="J118" s="1" t="s">
        <v>353</v>
      </c>
      <c r="K118" s="1" t="s">
        <v>364</v>
      </c>
      <c r="L118" s="1" t="s">
        <v>236</v>
      </c>
      <c r="M118" s="1" t="s">
        <v>165</v>
      </c>
      <c r="N118" s="1" t="s">
        <v>236</v>
      </c>
      <c r="O118" s="1" t="s">
        <v>236</v>
      </c>
      <c r="P118" s="1" t="s">
        <v>236</v>
      </c>
      <c r="Q118" s="1" t="s">
        <v>236</v>
      </c>
      <c r="R118" s="1" t="s">
        <v>159</v>
      </c>
      <c r="T118" s="1" t="s">
        <v>159</v>
      </c>
      <c r="W118" s="1" t="s">
        <v>159</v>
      </c>
      <c r="Z118" s="1" t="s">
        <v>253</v>
      </c>
      <c r="AA118" s="1" t="s">
        <v>385</v>
      </c>
      <c r="AB118" s="1" t="s">
        <v>362</v>
      </c>
      <c r="AC118" s="1" t="s">
        <v>362</v>
      </c>
      <c r="AD118" s="1" t="s">
        <v>362</v>
      </c>
      <c r="AE118" s="1" t="s">
        <v>362</v>
      </c>
      <c r="AF118" s="1" t="s">
        <v>156</v>
      </c>
      <c r="AI118" s="1" t="s">
        <v>475</v>
      </c>
      <c r="AJ118" s="1" t="s">
        <v>533</v>
      </c>
      <c r="AK118" s="1" t="s">
        <v>533</v>
      </c>
      <c r="AM118" s="1" t="s">
        <v>471</v>
      </c>
      <c r="AN118" s="1" t="s">
        <v>471</v>
      </c>
      <c r="AO118" s="1" t="s">
        <v>471</v>
      </c>
      <c r="AP118" s="1" t="s">
        <v>471</v>
      </c>
      <c r="AQ118" s="1" t="s">
        <v>471</v>
      </c>
      <c r="AR118" s="1" t="s">
        <v>472</v>
      </c>
      <c r="AS118" s="1" t="s">
        <v>471</v>
      </c>
      <c r="AT118" s="1" t="s">
        <v>532</v>
      </c>
      <c r="AU118" s="1" t="s">
        <v>180</v>
      </c>
      <c r="AV118" s="1" t="s">
        <v>348</v>
      </c>
      <c r="AW118" s="1" t="s">
        <v>156</v>
      </c>
      <c r="AX118" s="1" t="s">
        <v>512</v>
      </c>
      <c r="AY118" s="1" t="s">
        <v>402</v>
      </c>
      <c r="AZ118" s="1" t="s">
        <v>437</v>
      </c>
      <c r="BA118" s="1" t="s">
        <v>392</v>
      </c>
      <c r="BB118" s="1">
        <v>120</v>
      </c>
      <c r="BC118" s="1">
        <v>120</v>
      </c>
      <c r="BD118" s="1">
        <v>0</v>
      </c>
      <c r="BE118" s="1">
        <v>0</v>
      </c>
      <c r="BF118" s="1">
        <v>1</v>
      </c>
      <c r="BG118" s="1">
        <v>0</v>
      </c>
      <c r="BH118" s="1">
        <v>0</v>
      </c>
      <c r="BI118" s="1">
        <v>0</v>
      </c>
      <c r="BJ118" s="1">
        <v>1</v>
      </c>
      <c r="BK118" s="1" t="s">
        <v>200</v>
      </c>
      <c r="BL118" s="1">
        <v>1995</v>
      </c>
      <c r="BM118" s="1" t="s">
        <v>156</v>
      </c>
      <c r="BN118" s="1" t="s">
        <v>490</v>
      </c>
      <c r="BP118" s="1" t="s">
        <v>203</v>
      </c>
      <c r="BQ118" s="1" t="s">
        <v>343</v>
      </c>
      <c r="BR118" s="1" t="s">
        <v>343</v>
      </c>
      <c r="BS118" s="1" t="s">
        <v>213</v>
      </c>
      <c r="BT118" s="1" t="s">
        <v>212</v>
      </c>
    </row>
    <row r="119" spans="1:72" ht="45" x14ac:dyDescent="0.25">
      <c r="A119" s="1">
        <v>1469</v>
      </c>
      <c r="B119" s="1" t="s">
        <v>416</v>
      </c>
      <c r="C119" s="1" t="s">
        <v>529</v>
      </c>
      <c r="D119" s="1" t="s">
        <v>455</v>
      </c>
      <c r="E119" s="1" t="s">
        <v>357</v>
      </c>
      <c r="F119" s="1" t="s">
        <v>254</v>
      </c>
      <c r="G119" s="1" t="s">
        <v>355</v>
      </c>
      <c r="H119" s="1" t="s">
        <v>354</v>
      </c>
      <c r="I119" s="1" t="s">
        <v>180</v>
      </c>
      <c r="J119" s="1" t="s">
        <v>353</v>
      </c>
      <c r="K119" s="1" t="s">
        <v>364</v>
      </c>
      <c r="L119" s="1" t="s">
        <v>236</v>
      </c>
      <c r="M119" s="1" t="s">
        <v>236</v>
      </c>
      <c r="N119" s="1" t="s">
        <v>363</v>
      </c>
      <c r="O119" s="1" t="s">
        <v>363</v>
      </c>
      <c r="P119" s="1" t="s">
        <v>236</v>
      </c>
      <c r="Q119" s="1" t="s">
        <v>236</v>
      </c>
      <c r="R119" s="1" t="s">
        <v>159</v>
      </c>
      <c r="T119" s="1" t="s">
        <v>159</v>
      </c>
      <c r="W119" s="1" t="s">
        <v>159</v>
      </c>
      <c r="Z119" s="1" t="s">
        <v>233</v>
      </c>
      <c r="AA119" s="1" t="s">
        <v>362</v>
      </c>
      <c r="AB119" s="1" t="s">
        <v>253</v>
      </c>
      <c r="AC119" s="1" t="s">
        <v>362</v>
      </c>
      <c r="AD119" s="1" t="s">
        <v>362</v>
      </c>
      <c r="AE119" s="1" t="s">
        <v>362</v>
      </c>
      <c r="AF119" s="1" t="s">
        <v>159</v>
      </c>
      <c r="AI119" s="1" t="s">
        <v>349</v>
      </c>
      <c r="AU119" s="1" t="s">
        <v>180</v>
      </c>
      <c r="AV119" s="1" t="s">
        <v>180</v>
      </c>
      <c r="AW119" s="1" t="s">
        <v>159</v>
      </c>
      <c r="BA119" s="1" t="s">
        <v>344</v>
      </c>
      <c r="BB119" s="1">
        <v>120</v>
      </c>
      <c r="BC119" s="1">
        <v>150</v>
      </c>
      <c r="BD119" s="1">
        <v>1</v>
      </c>
      <c r="BE119" s="1">
        <v>1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 t="s">
        <v>200</v>
      </c>
      <c r="BL119" s="1">
        <v>1997</v>
      </c>
      <c r="BM119" s="1" t="s">
        <v>159</v>
      </c>
      <c r="BO119" s="1">
        <v>3871</v>
      </c>
      <c r="BP119" s="1" t="s">
        <v>203</v>
      </c>
      <c r="BQ119" s="1" t="s">
        <v>391</v>
      </c>
      <c r="BR119" s="1" t="s">
        <v>205</v>
      </c>
      <c r="BS119" s="1" t="s">
        <v>243</v>
      </c>
      <c r="BT119" s="1" t="s">
        <v>207</v>
      </c>
    </row>
    <row r="120" spans="1:72" ht="60" x14ac:dyDescent="0.25">
      <c r="A120" s="1">
        <v>1469</v>
      </c>
      <c r="B120" s="1" t="s">
        <v>360</v>
      </c>
      <c r="C120" s="1" t="s">
        <v>531</v>
      </c>
      <c r="D120" s="1" t="s">
        <v>379</v>
      </c>
      <c r="E120" s="1" t="s">
        <v>381</v>
      </c>
      <c r="F120" s="1" t="s">
        <v>254</v>
      </c>
      <c r="G120" s="1" t="s">
        <v>355</v>
      </c>
      <c r="H120" s="1" t="s">
        <v>354</v>
      </c>
      <c r="I120" s="1" t="s">
        <v>180</v>
      </c>
      <c r="J120" s="1" t="s">
        <v>353</v>
      </c>
      <c r="K120" s="1" t="s">
        <v>364</v>
      </c>
      <c r="L120" s="1" t="s">
        <v>236</v>
      </c>
      <c r="M120" s="1" t="s">
        <v>236</v>
      </c>
      <c r="N120" s="1" t="s">
        <v>236</v>
      </c>
      <c r="O120" s="1" t="s">
        <v>236</v>
      </c>
      <c r="P120" s="1" t="s">
        <v>363</v>
      </c>
      <c r="Q120" s="1" t="s">
        <v>236</v>
      </c>
      <c r="R120" s="1" t="s">
        <v>159</v>
      </c>
      <c r="T120" s="1" t="s">
        <v>156</v>
      </c>
      <c r="U120" s="1" t="s">
        <v>499</v>
      </c>
      <c r="V120" s="1" t="s">
        <v>502</v>
      </c>
      <c r="W120" s="1" t="s">
        <v>159</v>
      </c>
      <c r="Z120" s="1" t="s">
        <v>232</v>
      </c>
      <c r="AA120" s="1" t="s">
        <v>233</v>
      </c>
      <c r="AB120" s="1" t="s">
        <v>362</v>
      </c>
      <c r="AC120" s="1" t="s">
        <v>362</v>
      </c>
      <c r="AD120" s="1" t="s">
        <v>362</v>
      </c>
      <c r="AE120" s="1" t="s">
        <v>362</v>
      </c>
      <c r="AF120" s="1" t="s">
        <v>159</v>
      </c>
      <c r="AI120" s="1" t="s">
        <v>349</v>
      </c>
      <c r="AU120" s="1" t="s">
        <v>180</v>
      </c>
      <c r="AV120" s="1" t="s">
        <v>176</v>
      </c>
      <c r="AW120" s="1" t="s">
        <v>159</v>
      </c>
      <c r="BA120" s="1" t="s">
        <v>361</v>
      </c>
      <c r="BB120" s="1">
        <v>150</v>
      </c>
      <c r="BC120" s="1">
        <v>150</v>
      </c>
      <c r="BD120" s="1">
        <v>0</v>
      </c>
      <c r="BE120" s="1">
        <v>1</v>
      </c>
      <c r="BF120" s="1">
        <v>0</v>
      </c>
      <c r="BG120" s="1">
        <v>0</v>
      </c>
      <c r="BH120" s="1">
        <v>1</v>
      </c>
      <c r="BI120" s="1">
        <v>0</v>
      </c>
      <c r="BJ120" s="1">
        <v>0</v>
      </c>
      <c r="BK120" s="1" t="s">
        <v>200</v>
      </c>
      <c r="BL120" s="1">
        <v>1997</v>
      </c>
      <c r="BM120" s="1" t="s">
        <v>159</v>
      </c>
      <c r="BO120" s="1">
        <v>5091</v>
      </c>
      <c r="BP120" s="1" t="s">
        <v>432</v>
      </c>
      <c r="BQ120" s="1" t="s">
        <v>391</v>
      </c>
      <c r="BR120" s="1" t="s">
        <v>391</v>
      </c>
      <c r="BS120" s="1" t="s">
        <v>206</v>
      </c>
      <c r="BT120" s="1" t="s">
        <v>212</v>
      </c>
    </row>
    <row r="121" spans="1:72" ht="45" x14ac:dyDescent="0.25">
      <c r="A121" s="1">
        <v>1469</v>
      </c>
      <c r="B121" s="1" t="s">
        <v>380</v>
      </c>
      <c r="C121" s="1" t="s">
        <v>398</v>
      </c>
      <c r="D121" s="1" t="s">
        <v>379</v>
      </c>
      <c r="E121" s="1" t="s">
        <v>357</v>
      </c>
      <c r="F121" s="1" t="s">
        <v>254</v>
      </c>
      <c r="G121" s="1" t="s">
        <v>355</v>
      </c>
      <c r="H121" s="1" t="s">
        <v>239</v>
      </c>
      <c r="I121" s="1" t="s">
        <v>180</v>
      </c>
      <c r="J121" s="1" t="s">
        <v>388</v>
      </c>
      <c r="K121" s="1" t="s">
        <v>421</v>
      </c>
      <c r="L121" s="1" t="s">
        <v>236</v>
      </c>
      <c r="M121" s="1" t="s">
        <v>165</v>
      </c>
      <c r="N121" s="1" t="s">
        <v>236</v>
      </c>
      <c r="O121" s="1" t="s">
        <v>165</v>
      </c>
      <c r="P121" s="1" t="s">
        <v>236</v>
      </c>
      <c r="Q121" s="1" t="s">
        <v>236</v>
      </c>
      <c r="R121" s="1" t="s">
        <v>159</v>
      </c>
      <c r="T121" s="1" t="s">
        <v>159</v>
      </c>
      <c r="W121" s="1" t="s">
        <v>159</v>
      </c>
      <c r="Z121" s="1" t="s">
        <v>232</v>
      </c>
      <c r="AA121" s="1" t="s">
        <v>385</v>
      </c>
      <c r="AB121" s="1" t="s">
        <v>362</v>
      </c>
      <c r="AC121" s="1" t="s">
        <v>253</v>
      </c>
      <c r="AD121" s="1" t="s">
        <v>362</v>
      </c>
      <c r="AE121" s="1" t="s">
        <v>362</v>
      </c>
      <c r="AF121" s="1" t="s">
        <v>159</v>
      </c>
      <c r="AI121" s="1" t="s">
        <v>349</v>
      </c>
      <c r="AU121" s="1" t="s">
        <v>180</v>
      </c>
      <c r="AV121" s="1" t="s">
        <v>180</v>
      </c>
      <c r="AW121" s="1" t="s">
        <v>159</v>
      </c>
      <c r="BA121" s="1" t="s">
        <v>361</v>
      </c>
      <c r="BB121" s="1">
        <v>110</v>
      </c>
      <c r="BC121" s="1">
        <v>120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1</v>
      </c>
      <c r="BK121" s="1" t="s">
        <v>200</v>
      </c>
      <c r="BL121" s="1">
        <v>1995</v>
      </c>
      <c r="BM121" s="1" t="s">
        <v>159</v>
      </c>
      <c r="BO121" s="1">
        <v>5136</v>
      </c>
      <c r="BP121" s="1" t="s">
        <v>203</v>
      </c>
      <c r="BQ121" s="1" t="s">
        <v>205</v>
      </c>
      <c r="BR121" s="1" t="s">
        <v>343</v>
      </c>
      <c r="BS121" s="1" t="s">
        <v>206</v>
      </c>
      <c r="BT121" s="1" t="s">
        <v>212</v>
      </c>
    </row>
    <row r="122" spans="1:72" ht="45" hidden="1" x14ac:dyDescent="0.25">
      <c r="A122" s="1">
        <v>1469</v>
      </c>
      <c r="B122" s="1" t="s">
        <v>469</v>
      </c>
      <c r="C122" s="1" t="s">
        <v>530</v>
      </c>
      <c r="D122" s="1" t="s">
        <v>467</v>
      </c>
      <c r="E122" s="1" t="s">
        <v>414</v>
      </c>
      <c r="F122" s="1" t="s">
        <v>356</v>
      </c>
      <c r="G122" s="1" t="s">
        <v>240</v>
      </c>
      <c r="H122" s="1" t="s">
        <v>366</v>
      </c>
      <c r="I122" s="1" t="s">
        <v>180</v>
      </c>
      <c r="J122" s="1" t="s">
        <v>388</v>
      </c>
      <c r="K122" s="1" t="s">
        <v>352</v>
      </c>
      <c r="L122" s="1" t="s">
        <v>236</v>
      </c>
      <c r="M122" s="1" t="s">
        <v>165</v>
      </c>
      <c r="N122" s="1" t="s">
        <v>236</v>
      </c>
      <c r="O122" s="1" t="s">
        <v>165</v>
      </c>
      <c r="P122" s="1" t="s">
        <v>236</v>
      </c>
      <c r="Q122" s="1" t="s">
        <v>236</v>
      </c>
      <c r="R122" s="1" t="s">
        <v>159</v>
      </c>
      <c r="T122" s="1" t="s">
        <v>159</v>
      </c>
      <c r="W122" s="1" t="s">
        <v>159</v>
      </c>
      <c r="Z122" s="1" t="s">
        <v>362</v>
      </c>
      <c r="AA122" s="1" t="s">
        <v>253</v>
      </c>
      <c r="AB122" s="1" t="s">
        <v>362</v>
      </c>
      <c r="AC122" s="1" t="s">
        <v>362</v>
      </c>
      <c r="AD122" s="1" t="s">
        <v>362</v>
      </c>
      <c r="AE122" s="1" t="s">
        <v>362</v>
      </c>
      <c r="AF122" s="1" t="s">
        <v>159</v>
      </c>
      <c r="AI122" s="1" t="s">
        <v>349</v>
      </c>
      <c r="AU122" s="1" t="s">
        <v>180</v>
      </c>
      <c r="AV122" s="1" t="s">
        <v>180</v>
      </c>
      <c r="AW122" s="1" t="s">
        <v>159</v>
      </c>
      <c r="BA122" s="1" t="s">
        <v>361</v>
      </c>
      <c r="BB122" s="1">
        <v>170</v>
      </c>
      <c r="BC122" s="1">
        <v>170</v>
      </c>
      <c r="BD122" s="1">
        <v>0</v>
      </c>
      <c r="BE122" s="1">
        <v>1</v>
      </c>
      <c r="BF122" s="1">
        <v>0</v>
      </c>
      <c r="BG122" s="1">
        <v>1</v>
      </c>
      <c r="BH122" s="1">
        <v>0</v>
      </c>
      <c r="BI122" s="1">
        <v>0</v>
      </c>
      <c r="BJ122" s="1">
        <v>0</v>
      </c>
      <c r="BK122" s="1" t="s">
        <v>409</v>
      </c>
      <c r="BL122" s="1">
        <v>1986</v>
      </c>
      <c r="BM122" s="1" t="s">
        <v>159</v>
      </c>
      <c r="BO122" s="1">
        <v>3441</v>
      </c>
      <c r="BP122" s="1" t="s">
        <v>370</v>
      </c>
      <c r="BQ122" s="1" t="s">
        <v>343</v>
      </c>
      <c r="BR122" s="1" t="s">
        <v>343</v>
      </c>
      <c r="BS122" s="1" t="s">
        <v>206</v>
      </c>
      <c r="BT122" s="1" t="s">
        <v>212</v>
      </c>
    </row>
    <row r="123" spans="1:72" ht="30" hidden="1" x14ac:dyDescent="0.25">
      <c r="A123" s="1">
        <v>1469</v>
      </c>
      <c r="B123" s="1" t="s">
        <v>375</v>
      </c>
      <c r="C123" s="1" t="s">
        <v>210</v>
      </c>
      <c r="D123" s="1" t="s">
        <v>373</v>
      </c>
      <c r="E123" s="1" t="s">
        <v>357</v>
      </c>
      <c r="F123" s="1" t="s">
        <v>254</v>
      </c>
      <c r="BD123" s="1" t="s">
        <v>150</v>
      </c>
      <c r="BE123" s="1" t="s">
        <v>150</v>
      </c>
      <c r="BF123" s="1" t="s">
        <v>150</v>
      </c>
      <c r="BG123" s="1" t="s">
        <v>150</v>
      </c>
      <c r="BH123" s="1" t="s">
        <v>150</v>
      </c>
      <c r="BI123" s="1" t="s">
        <v>150</v>
      </c>
      <c r="BJ123" s="1" t="s">
        <v>150</v>
      </c>
    </row>
    <row r="124" spans="1:72" ht="75" x14ac:dyDescent="0.25">
      <c r="A124" s="1">
        <v>1469</v>
      </c>
      <c r="B124" s="1" t="s">
        <v>416</v>
      </c>
      <c r="C124" s="1" t="s">
        <v>529</v>
      </c>
      <c r="D124" s="1" t="s">
        <v>455</v>
      </c>
      <c r="E124" s="1" t="s">
        <v>357</v>
      </c>
      <c r="F124" s="1" t="s">
        <v>254</v>
      </c>
      <c r="G124" s="1" t="s">
        <v>355</v>
      </c>
      <c r="H124" s="1" t="s">
        <v>378</v>
      </c>
      <c r="I124" s="1" t="s">
        <v>180</v>
      </c>
      <c r="J124" s="1" t="s">
        <v>353</v>
      </c>
      <c r="K124" s="1" t="s">
        <v>364</v>
      </c>
      <c r="L124" s="1" t="s">
        <v>363</v>
      </c>
      <c r="M124" s="1" t="s">
        <v>236</v>
      </c>
      <c r="N124" s="1" t="s">
        <v>363</v>
      </c>
      <c r="O124" s="1" t="s">
        <v>236</v>
      </c>
      <c r="P124" s="1" t="s">
        <v>236</v>
      </c>
      <c r="Q124" s="1" t="s">
        <v>236</v>
      </c>
      <c r="R124" s="1" t="s">
        <v>156</v>
      </c>
      <c r="S124" s="1" t="s">
        <v>406</v>
      </c>
      <c r="T124" s="1" t="s">
        <v>159</v>
      </c>
      <c r="W124" s="1" t="s">
        <v>156</v>
      </c>
      <c r="X124" s="1" t="s">
        <v>528</v>
      </c>
      <c r="Y124" s="1" t="s">
        <v>429</v>
      </c>
      <c r="Z124" s="1" t="s">
        <v>232</v>
      </c>
      <c r="AA124" s="1" t="s">
        <v>385</v>
      </c>
      <c r="AB124" s="1" t="s">
        <v>362</v>
      </c>
      <c r="AC124" s="1" t="s">
        <v>362</v>
      </c>
      <c r="AD124" s="1" t="s">
        <v>362</v>
      </c>
      <c r="AE124" s="1" t="s">
        <v>362</v>
      </c>
      <c r="AF124" s="1" t="s">
        <v>156</v>
      </c>
      <c r="AH124" s="1" t="s">
        <v>350</v>
      </c>
      <c r="AI124" s="1" t="s">
        <v>349</v>
      </c>
      <c r="AU124" s="1" t="s">
        <v>180</v>
      </c>
      <c r="AV124" s="1" t="s">
        <v>176</v>
      </c>
      <c r="AW124" s="1" t="s">
        <v>156</v>
      </c>
      <c r="AX124" s="1" t="s">
        <v>440</v>
      </c>
      <c r="AY124" s="1" t="s">
        <v>346</v>
      </c>
      <c r="AZ124" s="1" t="s">
        <v>345</v>
      </c>
      <c r="BA124" s="1" t="s">
        <v>392</v>
      </c>
      <c r="BB124" s="1">
        <v>105</v>
      </c>
      <c r="BC124" s="1">
        <v>140</v>
      </c>
      <c r="BD124" s="1">
        <v>1</v>
      </c>
      <c r="BE124" s="1">
        <v>1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 t="s">
        <v>200</v>
      </c>
      <c r="BL124" s="1">
        <v>1993</v>
      </c>
      <c r="BM124" s="1" t="s">
        <v>159</v>
      </c>
      <c r="BO124" s="1">
        <v>4400</v>
      </c>
      <c r="BP124" s="1" t="s">
        <v>203</v>
      </c>
      <c r="BQ124" s="1" t="s">
        <v>400</v>
      </c>
      <c r="BR124" s="1" t="s">
        <v>342</v>
      </c>
      <c r="BS124" s="1" t="s">
        <v>206</v>
      </c>
      <c r="BT124" s="1" t="s">
        <v>212</v>
      </c>
    </row>
    <row r="125" spans="1:72" ht="75" x14ac:dyDescent="0.25">
      <c r="A125" s="1">
        <v>1469</v>
      </c>
      <c r="B125" s="1" t="s">
        <v>360</v>
      </c>
      <c r="C125" s="1" t="s">
        <v>462</v>
      </c>
      <c r="D125" s="1" t="s">
        <v>438</v>
      </c>
      <c r="E125" s="1" t="s">
        <v>357</v>
      </c>
      <c r="F125" s="1" t="s">
        <v>254</v>
      </c>
      <c r="G125" s="1" t="s">
        <v>355</v>
      </c>
      <c r="H125" s="1" t="s">
        <v>239</v>
      </c>
      <c r="I125" s="1" t="s">
        <v>180</v>
      </c>
      <c r="J125" s="1" t="s">
        <v>353</v>
      </c>
      <c r="K125" s="1" t="s">
        <v>352</v>
      </c>
      <c r="L125" s="1" t="s">
        <v>236</v>
      </c>
      <c r="M125" s="1" t="s">
        <v>236</v>
      </c>
      <c r="O125" s="1" t="s">
        <v>165</v>
      </c>
      <c r="P125" s="1" t="s">
        <v>236</v>
      </c>
      <c r="Q125" s="1" t="s">
        <v>236</v>
      </c>
      <c r="R125" s="1" t="s">
        <v>159</v>
      </c>
      <c r="T125" s="1" t="s">
        <v>159</v>
      </c>
      <c r="W125" s="1" t="s">
        <v>159</v>
      </c>
      <c r="Z125" s="1" t="s">
        <v>232</v>
      </c>
      <c r="AA125" s="1" t="s">
        <v>362</v>
      </c>
      <c r="AB125" s="1" t="s">
        <v>362</v>
      </c>
      <c r="AC125" s="1" t="s">
        <v>253</v>
      </c>
      <c r="AD125" s="1" t="s">
        <v>362</v>
      </c>
      <c r="AE125" s="1" t="s">
        <v>362</v>
      </c>
      <c r="AF125" s="1" t="s">
        <v>159</v>
      </c>
      <c r="AI125" s="1" t="s">
        <v>349</v>
      </c>
      <c r="AU125" s="1" t="s">
        <v>180</v>
      </c>
      <c r="AV125" s="1" t="s">
        <v>348</v>
      </c>
      <c r="AW125" s="1" t="s">
        <v>159</v>
      </c>
      <c r="BA125" s="1" t="s">
        <v>392</v>
      </c>
      <c r="BB125" s="1">
        <v>120</v>
      </c>
      <c r="BC125" s="1">
        <v>180</v>
      </c>
      <c r="BD125" s="1">
        <v>0</v>
      </c>
      <c r="BE125" s="1">
        <v>1</v>
      </c>
      <c r="BF125" s="1">
        <v>0</v>
      </c>
      <c r="BG125" s="1">
        <v>1</v>
      </c>
      <c r="BH125" s="1">
        <v>0</v>
      </c>
      <c r="BI125" s="1">
        <v>0</v>
      </c>
      <c r="BJ125" s="1">
        <v>0</v>
      </c>
      <c r="BK125" s="1" t="s">
        <v>409</v>
      </c>
      <c r="BL125" s="1">
        <v>1994</v>
      </c>
      <c r="BM125" s="1" t="s">
        <v>156</v>
      </c>
      <c r="BN125" s="1" t="s">
        <v>490</v>
      </c>
      <c r="BP125" s="1" t="s">
        <v>370</v>
      </c>
      <c r="BQ125" s="1" t="s">
        <v>343</v>
      </c>
      <c r="BR125" s="1" t="s">
        <v>343</v>
      </c>
      <c r="BS125" s="1" t="s">
        <v>213</v>
      </c>
      <c r="BT125" s="1" t="s">
        <v>212</v>
      </c>
    </row>
    <row r="126" spans="1:72" ht="60" x14ac:dyDescent="0.25">
      <c r="A126" s="1">
        <v>1469</v>
      </c>
      <c r="B126" s="1" t="s">
        <v>375</v>
      </c>
      <c r="C126" s="1" t="s">
        <v>492</v>
      </c>
      <c r="D126" s="1" t="s">
        <v>373</v>
      </c>
      <c r="E126" s="1" t="s">
        <v>357</v>
      </c>
      <c r="F126" s="1" t="s">
        <v>254</v>
      </c>
      <c r="G126" s="1" t="s">
        <v>355</v>
      </c>
      <c r="H126" s="1" t="s">
        <v>239</v>
      </c>
      <c r="I126" s="1" t="s">
        <v>180</v>
      </c>
      <c r="J126" s="1" t="s">
        <v>353</v>
      </c>
      <c r="K126" s="1" t="s">
        <v>364</v>
      </c>
      <c r="L126" s="1" t="s">
        <v>236</v>
      </c>
      <c r="M126" s="1" t="s">
        <v>165</v>
      </c>
      <c r="N126" s="1" t="s">
        <v>165</v>
      </c>
      <c r="O126" s="1" t="s">
        <v>236</v>
      </c>
      <c r="P126" s="1" t="s">
        <v>236</v>
      </c>
      <c r="Q126" s="1" t="s">
        <v>236</v>
      </c>
      <c r="R126" s="1" t="s">
        <v>159</v>
      </c>
      <c r="T126" s="1" t="s">
        <v>159</v>
      </c>
      <c r="W126" s="1" t="s">
        <v>159</v>
      </c>
      <c r="Z126" s="1" t="s">
        <v>232</v>
      </c>
      <c r="AA126" s="1" t="s">
        <v>362</v>
      </c>
      <c r="AB126" s="1" t="s">
        <v>362</v>
      </c>
      <c r="AC126" s="1" t="s">
        <v>253</v>
      </c>
      <c r="AD126" s="1" t="s">
        <v>362</v>
      </c>
      <c r="AE126" s="1" t="s">
        <v>362</v>
      </c>
      <c r="AF126" s="1" t="s">
        <v>159</v>
      </c>
      <c r="AI126" s="1" t="s">
        <v>349</v>
      </c>
      <c r="AU126" s="1" t="s">
        <v>180</v>
      </c>
      <c r="AV126" s="1" t="s">
        <v>348</v>
      </c>
      <c r="AW126" s="1" t="s">
        <v>156</v>
      </c>
      <c r="AX126" s="1" t="s">
        <v>403</v>
      </c>
      <c r="AY126" s="1" t="s">
        <v>402</v>
      </c>
      <c r="AZ126" s="1" t="s">
        <v>231</v>
      </c>
      <c r="BA126" s="1" t="s">
        <v>344</v>
      </c>
      <c r="BB126" s="1">
        <v>120</v>
      </c>
      <c r="BC126" s="1">
        <v>150</v>
      </c>
      <c r="BD126" s="1">
        <v>1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1</v>
      </c>
      <c r="BK126" s="1" t="s">
        <v>409</v>
      </c>
      <c r="BL126" s="1">
        <v>1995</v>
      </c>
      <c r="BM126" s="1" t="s">
        <v>159</v>
      </c>
      <c r="BO126" s="1">
        <v>2645</v>
      </c>
      <c r="BP126" s="1" t="s">
        <v>432</v>
      </c>
      <c r="BQ126" s="1" t="s">
        <v>343</v>
      </c>
      <c r="BR126" s="1" t="s">
        <v>343</v>
      </c>
      <c r="BS126" s="1" t="s">
        <v>243</v>
      </c>
      <c r="BT126" s="1" t="s">
        <v>212</v>
      </c>
    </row>
    <row r="127" spans="1:72" ht="60" x14ac:dyDescent="0.25">
      <c r="A127" s="1">
        <v>1469</v>
      </c>
      <c r="B127" s="1" t="s">
        <v>380</v>
      </c>
      <c r="C127" s="1" t="s">
        <v>433</v>
      </c>
      <c r="D127" s="1" t="s">
        <v>379</v>
      </c>
      <c r="E127" s="1" t="s">
        <v>357</v>
      </c>
      <c r="F127" s="1" t="s">
        <v>254</v>
      </c>
      <c r="G127" s="1" t="s">
        <v>355</v>
      </c>
      <c r="H127" s="1" t="s">
        <v>354</v>
      </c>
      <c r="I127" s="1" t="s">
        <v>180</v>
      </c>
      <c r="J127" s="1" t="s">
        <v>353</v>
      </c>
      <c r="K127" s="1" t="s">
        <v>352</v>
      </c>
      <c r="L127" s="1" t="s">
        <v>236</v>
      </c>
      <c r="M127" s="1" t="s">
        <v>363</v>
      </c>
      <c r="N127" s="1" t="s">
        <v>236</v>
      </c>
      <c r="O127" s="1" t="s">
        <v>236</v>
      </c>
      <c r="P127" s="1" t="s">
        <v>236</v>
      </c>
      <c r="Q127" s="1" t="s">
        <v>236</v>
      </c>
      <c r="R127" s="1" t="s">
        <v>159</v>
      </c>
      <c r="T127" s="1" t="s">
        <v>159</v>
      </c>
      <c r="W127" s="1" t="s">
        <v>159</v>
      </c>
      <c r="Z127" s="1" t="s">
        <v>385</v>
      </c>
      <c r="AA127" s="1" t="s">
        <v>362</v>
      </c>
      <c r="AB127" s="1" t="s">
        <v>385</v>
      </c>
      <c r="AC127" s="1" t="s">
        <v>362</v>
      </c>
      <c r="AD127" s="1" t="s">
        <v>362</v>
      </c>
      <c r="AE127" s="1" t="s">
        <v>362</v>
      </c>
      <c r="AF127" s="1" t="s">
        <v>159</v>
      </c>
      <c r="AI127" s="1" t="s">
        <v>349</v>
      </c>
      <c r="AU127" s="1" t="s">
        <v>180</v>
      </c>
      <c r="AV127" s="1" t="s">
        <v>348</v>
      </c>
      <c r="AW127" s="1" t="s">
        <v>156</v>
      </c>
      <c r="AX127" s="1" t="s">
        <v>512</v>
      </c>
      <c r="AY127" s="1" t="s">
        <v>402</v>
      </c>
      <c r="AZ127" s="1" t="s">
        <v>231</v>
      </c>
      <c r="BA127" s="1" t="s">
        <v>361</v>
      </c>
      <c r="BB127" s="1">
        <v>140</v>
      </c>
      <c r="BC127" s="1">
        <v>180</v>
      </c>
      <c r="BD127" s="1">
        <v>0</v>
      </c>
      <c r="BE127" s="1">
        <v>1</v>
      </c>
      <c r="BF127" s="1">
        <v>0</v>
      </c>
      <c r="BG127" s="1">
        <v>0</v>
      </c>
      <c r="BH127" s="1">
        <v>0</v>
      </c>
      <c r="BI127" s="1">
        <v>0</v>
      </c>
      <c r="BJ127" s="1">
        <v>1</v>
      </c>
      <c r="BK127" s="1" t="s">
        <v>200</v>
      </c>
      <c r="BL127" s="1">
        <v>1996</v>
      </c>
      <c r="BM127" s="1" t="s">
        <v>156</v>
      </c>
      <c r="BN127" s="1" t="s">
        <v>490</v>
      </c>
      <c r="BP127" s="1" t="s">
        <v>432</v>
      </c>
      <c r="BQ127" s="1" t="s">
        <v>369</v>
      </c>
      <c r="BR127" s="1" t="s">
        <v>343</v>
      </c>
      <c r="BS127" s="1" t="s">
        <v>206</v>
      </c>
      <c r="BT127" s="1" t="s">
        <v>207</v>
      </c>
    </row>
    <row r="128" spans="1:72" ht="75" x14ac:dyDescent="0.25">
      <c r="A128" s="1">
        <v>1469</v>
      </c>
      <c r="B128" s="1" t="s">
        <v>380</v>
      </c>
      <c r="C128" s="1" t="s">
        <v>511</v>
      </c>
      <c r="D128" s="1" t="s">
        <v>444</v>
      </c>
      <c r="E128" s="1" t="s">
        <v>357</v>
      </c>
      <c r="F128" s="1" t="s">
        <v>356</v>
      </c>
      <c r="G128" s="1" t="s">
        <v>355</v>
      </c>
      <c r="H128" s="1" t="s">
        <v>366</v>
      </c>
      <c r="I128" s="1" t="s">
        <v>180</v>
      </c>
      <c r="J128" s="1" t="s">
        <v>353</v>
      </c>
      <c r="K128" s="1" t="s">
        <v>352</v>
      </c>
      <c r="L128" s="1" t="s">
        <v>236</v>
      </c>
      <c r="M128" s="1" t="s">
        <v>236</v>
      </c>
      <c r="N128" s="1" t="s">
        <v>165</v>
      </c>
      <c r="O128" s="1" t="s">
        <v>165</v>
      </c>
      <c r="P128" s="1" t="s">
        <v>165</v>
      </c>
      <c r="Q128" s="1" t="s">
        <v>236</v>
      </c>
      <c r="R128" s="1" t="s">
        <v>159</v>
      </c>
      <c r="T128" s="1" t="s">
        <v>159</v>
      </c>
      <c r="W128" s="1" t="s">
        <v>159</v>
      </c>
      <c r="Z128" s="1" t="s">
        <v>232</v>
      </c>
      <c r="AA128" s="1" t="s">
        <v>233</v>
      </c>
      <c r="AB128" s="1" t="s">
        <v>362</v>
      </c>
      <c r="AC128" s="1" t="s">
        <v>362</v>
      </c>
      <c r="AD128" s="1" t="s">
        <v>362</v>
      </c>
      <c r="AE128" s="1" t="s">
        <v>362</v>
      </c>
      <c r="AF128" s="1" t="s">
        <v>159</v>
      </c>
      <c r="AI128" s="1" t="s">
        <v>349</v>
      </c>
      <c r="AU128" s="1" t="s">
        <v>180</v>
      </c>
      <c r="AV128" s="1" t="s">
        <v>348</v>
      </c>
      <c r="AW128" s="1" t="s">
        <v>156</v>
      </c>
      <c r="AX128" s="1" t="s">
        <v>347</v>
      </c>
      <c r="AY128" s="1" t="s">
        <v>346</v>
      </c>
      <c r="AZ128" s="1" t="s">
        <v>231</v>
      </c>
      <c r="BA128" s="1" t="s">
        <v>392</v>
      </c>
      <c r="BB128" s="1">
        <v>110</v>
      </c>
      <c r="BC128" s="1">
        <v>180</v>
      </c>
      <c r="BD128" s="1">
        <v>0</v>
      </c>
      <c r="BE128" s="1">
        <v>1</v>
      </c>
      <c r="BF128" s="1">
        <v>0</v>
      </c>
      <c r="BG128" s="1">
        <v>1</v>
      </c>
      <c r="BH128" s="1">
        <v>0</v>
      </c>
      <c r="BI128" s="1">
        <v>0</v>
      </c>
      <c r="BJ128" s="1">
        <v>0</v>
      </c>
      <c r="BK128" s="1" t="s">
        <v>409</v>
      </c>
      <c r="BL128" s="1">
        <v>1992</v>
      </c>
      <c r="BM128" s="1" t="s">
        <v>159</v>
      </c>
      <c r="BO128" s="1">
        <v>8000</v>
      </c>
      <c r="BP128" s="1" t="s">
        <v>203</v>
      </c>
      <c r="BQ128" s="1" t="s">
        <v>205</v>
      </c>
      <c r="BR128" s="1" t="s">
        <v>205</v>
      </c>
      <c r="BS128" s="1" t="s">
        <v>243</v>
      </c>
      <c r="BT128" s="1" t="s">
        <v>207</v>
      </c>
    </row>
    <row r="129" spans="1:72" ht="60" hidden="1" x14ac:dyDescent="0.25">
      <c r="A129" s="1">
        <v>1469</v>
      </c>
      <c r="B129" s="1" t="s">
        <v>380</v>
      </c>
      <c r="C129" s="1" t="s">
        <v>380</v>
      </c>
      <c r="D129" s="1" t="s">
        <v>379</v>
      </c>
      <c r="E129" s="1" t="s">
        <v>389</v>
      </c>
      <c r="F129" s="1" t="s">
        <v>356</v>
      </c>
      <c r="G129" s="1" t="s">
        <v>240</v>
      </c>
      <c r="H129" s="1" t="s">
        <v>354</v>
      </c>
      <c r="I129" s="1" t="s">
        <v>180</v>
      </c>
      <c r="J129" s="1" t="s">
        <v>353</v>
      </c>
      <c r="K129" s="1" t="s">
        <v>364</v>
      </c>
      <c r="N129" s="1" t="s">
        <v>165</v>
      </c>
      <c r="R129" s="1" t="s">
        <v>159</v>
      </c>
      <c r="T129" s="1" t="s">
        <v>159</v>
      </c>
      <c r="Z129" s="1" t="s">
        <v>232</v>
      </c>
      <c r="AA129" s="1" t="s">
        <v>253</v>
      </c>
      <c r="AC129" s="1" t="s">
        <v>233</v>
      </c>
      <c r="AF129" s="1" t="s">
        <v>156</v>
      </c>
      <c r="AG129" s="1" t="s">
        <v>527</v>
      </c>
      <c r="AH129" s="1" t="s">
        <v>513</v>
      </c>
      <c r="AI129" s="1" t="s">
        <v>349</v>
      </c>
      <c r="AU129" s="1" t="s">
        <v>180</v>
      </c>
      <c r="AV129" s="1" t="s">
        <v>348</v>
      </c>
      <c r="AW129" s="1" t="s">
        <v>156</v>
      </c>
      <c r="AX129" s="1" t="s">
        <v>347</v>
      </c>
      <c r="AY129" s="1" t="s">
        <v>346</v>
      </c>
      <c r="AZ129" s="1" t="s">
        <v>231</v>
      </c>
      <c r="BA129" s="1" t="s">
        <v>361</v>
      </c>
      <c r="BB129" s="1">
        <v>117</v>
      </c>
      <c r="BC129" s="1">
        <v>250</v>
      </c>
      <c r="BD129" s="1">
        <v>1</v>
      </c>
      <c r="BE129" s="1">
        <v>0</v>
      </c>
      <c r="BF129" s="1">
        <v>1</v>
      </c>
      <c r="BG129" s="1">
        <v>0</v>
      </c>
      <c r="BH129" s="1">
        <v>0</v>
      </c>
      <c r="BI129" s="1">
        <v>0</v>
      </c>
      <c r="BJ129" s="1">
        <v>0</v>
      </c>
      <c r="BK129" s="1" t="s">
        <v>200</v>
      </c>
      <c r="BL129" s="1">
        <v>1992</v>
      </c>
      <c r="BM129" s="1" t="s">
        <v>159</v>
      </c>
      <c r="BP129" s="1" t="s">
        <v>432</v>
      </c>
      <c r="BT129" s="1" t="s">
        <v>212</v>
      </c>
    </row>
    <row r="130" spans="1:72" ht="45" x14ac:dyDescent="0.25">
      <c r="A130" s="1">
        <v>1469</v>
      </c>
      <c r="B130" s="1" t="s">
        <v>380</v>
      </c>
      <c r="C130" s="1" t="s">
        <v>210</v>
      </c>
      <c r="D130" s="1" t="s">
        <v>379</v>
      </c>
      <c r="E130" s="1" t="s">
        <v>357</v>
      </c>
      <c r="F130" s="1" t="s">
        <v>254</v>
      </c>
      <c r="G130" s="1" t="s">
        <v>355</v>
      </c>
      <c r="H130" s="1" t="s">
        <v>239</v>
      </c>
      <c r="I130" s="1" t="s">
        <v>180</v>
      </c>
      <c r="J130" s="1" t="s">
        <v>353</v>
      </c>
      <c r="K130" s="1" t="s">
        <v>364</v>
      </c>
      <c r="L130" s="1" t="s">
        <v>236</v>
      </c>
      <c r="M130" s="1" t="s">
        <v>236</v>
      </c>
      <c r="N130" s="1" t="s">
        <v>165</v>
      </c>
      <c r="O130" s="1" t="s">
        <v>165</v>
      </c>
      <c r="P130" s="1" t="s">
        <v>236</v>
      </c>
      <c r="Q130" s="1" t="s">
        <v>236</v>
      </c>
      <c r="R130" s="1" t="s">
        <v>159</v>
      </c>
      <c r="T130" s="1" t="s">
        <v>159</v>
      </c>
      <c r="W130" s="1" t="s">
        <v>159</v>
      </c>
      <c r="Z130" s="1" t="s">
        <v>232</v>
      </c>
      <c r="AA130" s="1" t="s">
        <v>253</v>
      </c>
      <c r="AB130" s="1" t="s">
        <v>233</v>
      </c>
      <c r="AC130" s="1" t="s">
        <v>362</v>
      </c>
      <c r="AD130" s="1" t="s">
        <v>253</v>
      </c>
      <c r="AE130" s="1" t="s">
        <v>362</v>
      </c>
      <c r="AF130" s="1" t="s">
        <v>159</v>
      </c>
      <c r="AI130" s="1" t="s">
        <v>349</v>
      </c>
      <c r="AU130" s="1" t="s">
        <v>180</v>
      </c>
      <c r="AV130" s="1" t="s">
        <v>180</v>
      </c>
      <c r="AW130" s="1" t="s">
        <v>159</v>
      </c>
      <c r="BA130" s="1" t="s">
        <v>361</v>
      </c>
      <c r="BB130" s="1">
        <v>100</v>
      </c>
      <c r="BC130" s="1">
        <v>130</v>
      </c>
      <c r="BD130" s="1">
        <v>0</v>
      </c>
      <c r="BE130" s="1">
        <v>0</v>
      </c>
      <c r="BF130" s="1">
        <v>1</v>
      </c>
      <c r="BG130" s="1">
        <v>0</v>
      </c>
      <c r="BH130" s="1">
        <v>0</v>
      </c>
      <c r="BI130" s="1">
        <v>0</v>
      </c>
      <c r="BJ130" s="1">
        <v>1</v>
      </c>
      <c r="BK130" s="1" t="s">
        <v>200</v>
      </c>
      <c r="BL130" s="1">
        <v>1996</v>
      </c>
      <c r="BM130" s="1" t="s">
        <v>159</v>
      </c>
      <c r="BP130" s="1" t="s">
        <v>203</v>
      </c>
      <c r="BQ130" s="1" t="s">
        <v>342</v>
      </c>
      <c r="BR130" s="1" t="s">
        <v>342</v>
      </c>
      <c r="BS130" s="1" t="s">
        <v>206</v>
      </c>
      <c r="BT130" s="1" t="s">
        <v>212</v>
      </c>
    </row>
    <row r="131" spans="1:72" ht="45" hidden="1" x14ac:dyDescent="0.25">
      <c r="A131" s="1">
        <v>1469</v>
      </c>
      <c r="B131" s="1" t="s">
        <v>360</v>
      </c>
      <c r="C131" s="1" t="s">
        <v>425</v>
      </c>
      <c r="D131" s="1" t="s">
        <v>379</v>
      </c>
      <c r="E131" s="1" t="s">
        <v>372</v>
      </c>
      <c r="F131" s="1" t="s">
        <v>254</v>
      </c>
      <c r="G131" s="1" t="s">
        <v>240</v>
      </c>
      <c r="H131" s="1" t="s">
        <v>239</v>
      </c>
      <c r="I131" s="1" t="s">
        <v>176</v>
      </c>
      <c r="J131" s="1" t="s">
        <v>388</v>
      </c>
      <c r="K131" s="1" t="s">
        <v>352</v>
      </c>
      <c r="L131" s="1" t="s">
        <v>236</v>
      </c>
      <c r="M131" s="1" t="s">
        <v>236</v>
      </c>
      <c r="N131" s="1" t="s">
        <v>236</v>
      </c>
      <c r="O131" s="1" t="s">
        <v>236</v>
      </c>
      <c r="P131" s="1" t="s">
        <v>236</v>
      </c>
      <c r="Q131" s="1" t="s">
        <v>236</v>
      </c>
      <c r="R131" s="1" t="s">
        <v>159</v>
      </c>
      <c r="T131" s="1" t="s">
        <v>156</v>
      </c>
      <c r="U131" s="1" t="s">
        <v>526</v>
      </c>
      <c r="V131" s="1" t="s">
        <v>394</v>
      </c>
      <c r="W131" s="1" t="s">
        <v>156</v>
      </c>
      <c r="X131" s="1" t="s">
        <v>525</v>
      </c>
      <c r="Y131" s="1" t="s">
        <v>357</v>
      </c>
      <c r="Z131" s="1" t="s">
        <v>253</v>
      </c>
      <c r="AA131" s="1" t="s">
        <v>233</v>
      </c>
      <c r="AB131" s="1" t="s">
        <v>362</v>
      </c>
      <c r="AC131" s="1" t="s">
        <v>362</v>
      </c>
      <c r="AD131" s="1" t="s">
        <v>362</v>
      </c>
      <c r="AE131" s="1" t="s">
        <v>362</v>
      </c>
      <c r="AF131" s="1" t="s">
        <v>159</v>
      </c>
      <c r="AI131" s="1" t="s">
        <v>349</v>
      </c>
      <c r="AU131" s="1" t="s">
        <v>180</v>
      </c>
      <c r="AV131" s="1" t="s">
        <v>180</v>
      </c>
      <c r="AW131" s="1" t="s">
        <v>159</v>
      </c>
      <c r="BA131" s="1" t="s">
        <v>344</v>
      </c>
      <c r="BB131" s="1">
        <v>120</v>
      </c>
      <c r="BC131" s="1">
        <v>180</v>
      </c>
      <c r="BD131" s="1">
        <v>0</v>
      </c>
      <c r="BE131" s="1">
        <v>0</v>
      </c>
      <c r="BF131" s="1">
        <v>1</v>
      </c>
      <c r="BG131" s="1">
        <v>0</v>
      </c>
      <c r="BH131" s="1">
        <v>0</v>
      </c>
      <c r="BI131" s="1">
        <v>0</v>
      </c>
      <c r="BJ131" s="1">
        <v>1</v>
      </c>
      <c r="BK131" s="1" t="s">
        <v>200</v>
      </c>
      <c r="BL131" s="1">
        <v>1991</v>
      </c>
      <c r="BM131" s="1" t="s">
        <v>159</v>
      </c>
      <c r="BO131" s="1">
        <v>2660</v>
      </c>
      <c r="BP131" s="1" t="s">
        <v>203</v>
      </c>
      <c r="BQ131" s="1" t="s">
        <v>205</v>
      </c>
      <c r="BR131" s="1" t="s">
        <v>205</v>
      </c>
      <c r="BS131" s="1" t="s">
        <v>206</v>
      </c>
      <c r="BT131" s="1" t="s">
        <v>207</v>
      </c>
    </row>
    <row r="132" spans="1:72" ht="45" x14ac:dyDescent="0.25">
      <c r="A132" s="1">
        <v>1469</v>
      </c>
      <c r="B132" s="1" t="s">
        <v>375</v>
      </c>
      <c r="C132" s="1" t="s">
        <v>524</v>
      </c>
      <c r="D132" s="1" t="s">
        <v>379</v>
      </c>
      <c r="E132" s="1" t="s">
        <v>372</v>
      </c>
      <c r="F132" s="1" t="s">
        <v>254</v>
      </c>
      <c r="G132" s="1" t="s">
        <v>355</v>
      </c>
      <c r="H132" s="1" t="s">
        <v>447</v>
      </c>
      <c r="I132" s="1" t="s">
        <v>180</v>
      </c>
      <c r="J132" s="1" t="s">
        <v>353</v>
      </c>
      <c r="K132" s="1" t="s">
        <v>364</v>
      </c>
      <c r="L132" s="1" t="s">
        <v>165</v>
      </c>
      <c r="M132" s="1" t="s">
        <v>236</v>
      </c>
      <c r="N132" s="1" t="s">
        <v>165</v>
      </c>
      <c r="O132" s="1" t="s">
        <v>236</v>
      </c>
      <c r="P132" s="1" t="s">
        <v>165</v>
      </c>
      <c r="Q132" s="1" t="s">
        <v>236</v>
      </c>
      <c r="R132" s="1" t="s">
        <v>159</v>
      </c>
      <c r="T132" s="1" t="s">
        <v>156</v>
      </c>
      <c r="U132" s="1" t="s">
        <v>399</v>
      </c>
      <c r="V132" s="1" t="s">
        <v>394</v>
      </c>
      <c r="W132" s="1" t="s">
        <v>156</v>
      </c>
      <c r="X132" s="1" t="s">
        <v>523</v>
      </c>
      <c r="Y132" s="1" t="s">
        <v>357</v>
      </c>
      <c r="Z132" s="1" t="s">
        <v>385</v>
      </c>
      <c r="AA132" s="1" t="s">
        <v>362</v>
      </c>
      <c r="AB132" s="1" t="s">
        <v>362</v>
      </c>
      <c r="AC132" s="1" t="s">
        <v>362</v>
      </c>
      <c r="AD132" s="1" t="s">
        <v>362</v>
      </c>
      <c r="AE132" s="1" t="s">
        <v>362</v>
      </c>
      <c r="AF132" s="1" t="s">
        <v>159</v>
      </c>
      <c r="AI132" s="1" t="s">
        <v>349</v>
      </c>
      <c r="AU132" s="1" t="s">
        <v>180</v>
      </c>
      <c r="AV132" s="1" t="s">
        <v>180</v>
      </c>
      <c r="AW132" s="1" t="s">
        <v>159</v>
      </c>
      <c r="BA132" s="1" t="s">
        <v>344</v>
      </c>
      <c r="BB132" s="1">
        <v>120</v>
      </c>
      <c r="BC132" s="1">
        <v>180</v>
      </c>
      <c r="BD132" s="1">
        <v>1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1</v>
      </c>
      <c r="BK132" s="1" t="s">
        <v>200</v>
      </c>
      <c r="BL132" s="1">
        <v>1992</v>
      </c>
      <c r="BM132" s="1" t="s">
        <v>159</v>
      </c>
      <c r="BO132" s="1">
        <v>3100</v>
      </c>
      <c r="BP132" s="1" t="s">
        <v>370</v>
      </c>
      <c r="BQ132" s="1" t="s">
        <v>391</v>
      </c>
      <c r="BR132" s="1" t="s">
        <v>391</v>
      </c>
      <c r="BS132" s="1" t="s">
        <v>213</v>
      </c>
      <c r="BT132" s="1" t="s">
        <v>212</v>
      </c>
    </row>
    <row r="133" spans="1:72" ht="45" x14ac:dyDescent="0.25">
      <c r="A133" s="1">
        <v>1469</v>
      </c>
      <c r="B133" s="1" t="s">
        <v>380</v>
      </c>
      <c r="C133" s="1" t="s">
        <v>433</v>
      </c>
      <c r="D133" s="1" t="s">
        <v>379</v>
      </c>
      <c r="E133" s="1" t="s">
        <v>357</v>
      </c>
      <c r="F133" s="1" t="s">
        <v>254</v>
      </c>
      <c r="G133" s="1" t="s">
        <v>355</v>
      </c>
      <c r="H133" s="1" t="s">
        <v>239</v>
      </c>
      <c r="I133" s="1" t="s">
        <v>180</v>
      </c>
      <c r="J133" s="1" t="s">
        <v>353</v>
      </c>
      <c r="K133" s="1" t="s">
        <v>364</v>
      </c>
      <c r="L133" s="1" t="s">
        <v>363</v>
      </c>
      <c r="M133" s="1" t="s">
        <v>236</v>
      </c>
      <c r="N133" s="1" t="s">
        <v>236</v>
      </c>
      <c r="O133" s="1" t="s">
        <v>363</v>
      </c>
      <c r="P133" s="1" t="s">
        <v>236</v>
      </c>
      <c r="Q133" s="1" t="s">
        <v>236</v>
      </c>
      <c r="R133" s="1" t="s">
        <v>159</v>
      </c>
      <c r="T133" s="1" t="s">
        <v>159</v>
      </c>
      <c r="W133" s="1" t="s">
        <v>159</v>
      </c>
      <c r="Z133" s="1" t="s">
        <v>253</v>
      </c>
      <c r="AA133" s="1" t="s">
        <v>253</v>
      </c>
      <c r="AB133" s="1" t="s">
        <v>233</v>
      </c>
      <c r="AC133" s="1" t="s">
        <v>362</v>
      </c>
      <c r="AD133" s="1" t="s">
        <v>362</v>
      </c>
      <c r="AE133" s="1" t="s">
        <v>362</v>
      </c>
      <c r="AF133" s="1" t="s">
        <v>156</v>
      </c>
      <c r="AG133" s="1" t="s">
        <v>522</v>
      </c>
      <c r="AH133" s="1" t="s">
        <v>521</v>
      </c>
      <c r="AI133" s="1" t="s">
        <v>349</v>
      </c>
      <c r="AU133" s="1" t="s">
        <v>180</v>
      </c>
      <c r="AV133" s="1" t="s">
        <v>348</v>
      </c>
      <c r="AW133" s="1" t="s">
        <v>156</v>
      </c>
      <c r="AX133" s="1" t="s">
        <v>417</v>
      </c>
      <c r="AY133" s="1" t="s">
        <v>346</v>
      </c>
      <c r="AZ133" s="1" t="s">
        <v>345</v>
      </c>
      <c r="BA133" s="1" t="s">
        <v>344</v>
      </c>
      <c r="BB133" s="1">
        <v>190</v>
      </c>
      <c r="BC133" s="1">
        <v>210</v>
      </c>
      <c r="BD133" s="1">
        <v>0</v>
      </c>
      <c r="BE133" s="1">
        <v>1</v>
      </c>
      <c r="BF133" s="1">
        <v>1</v>
      </c>
      <c r="BG133" s="1">
        <v>0</v>
      </c>
      <c r="BH133" s="1">
        <v>0</v>
      </c>
      <c r="BI133" s="1">
        <v>0</v>
      </c>
      <c r="BJ133" s="1">
        <v>0</v>
      </c>
      <c r="BK133" s="1" t="s">
        <v>200</v>
      </c>
      <c r="BL133" s="1">
        <v>1996</v>
      </c>
      <c r="BM133" s="1" t="s">
        <v>159</v>
      </c>
      <c r="BO133" s="1">
        <v>3034</v>
      </c>
      <c r="BP133" s="1" t="s">
        <v>203</v>
      </c>
      <c r="BQ133" s="1" t="s">
        <v>343</v>
      </c>
      <c r="BR133" s="1" t="s">
        <v>343</v>
      </c>
      <c r="BS133" s="1" t="s">
        <v>452</v>
      </c>
      <c r="BT133" s="1" t="s">
        <v>212</v>
      </c>
    </row>
    <row r="134" spans="1:72" ht="45" hidden="1" x14ac:dyDescent="0.25">
      <c r="A134" s="1">
        <v>1469</v>
      </c>
      <c r="B134" s="1" t="s">
        <v>416</v>
      </c>
      <c r="C134" s="1" t="s">
        <v>457</v>
      </c>
      <c r="D134" s="1" t="s">
        <v>415</v>
      </c>
      <c r="E134" s="1" t="s">
        <v>372</v>
      </c>
      <c r="F134" s="1" t="s">
        <v>356</v>
      </c>
      <c r="G134" s="1" t="s">
        <v>240</v>
      </c>
      <c r="H134" s="1" t="s">
        <v>378</v>
      </c>
      <c r="I134" s="1" t="s">
        <v>180</v>
      </c>
      <c r="J134" s="1" t="s">
        <v>388</v>
      </c>
      <c r="K134" s="1" t="s">
        <v>352</v>
      </c>
      <c r="N134" s="1" t="s">
        <v>165</v>
      </c>
      <c r="P134" s="1" t="s">
        <v>363</v>
      </c>
      <c r="R134" s="1" t="s">
        <v>159</v>
      </c>
      <c r="T134" s="1" t="s">
        <v>156</v>
      </c>
      <c r="U134" s="1" t="s">
        <v>520</v>
      </c>
      <c r="V134" s="1" t="s">
        <v>394</v>
      </c>
      <c r="W134" s="1" t="s">
        <v>156</v>
      </c>
      <c r="X134" s="1" t="s">
        <v>519</v>
      </c>
      <c r="Y134" s="1" t="s">
        <v>357</v>
      </c>
      <c r="Z134" s="1" t="s">
        <v>232</v>
      </c>
      <c r="AA134" s="1" t="s">
        <v>385</v>
      </c>
      <c r="AF134" s="1" t="s">
        <v>159</v>
      </c>
      <c r="AI134" s="1" t="s">
        <v>349</v>
      </c>
      <c r="AU134" s="1" t="s">
        <v>180</v>
      </c>
      <c r="AV134" s="1" t="s">
        <v>180</v>
      </c>
      <c r="AW134" s="1" t="s">
        <v>156</v>
      </c>
      <c r="AX134" s="1" t="s">
        <v>347</v>
      </c>
      <c r="AY134" s="1" t="s">
        <v>346</v>
      </c>
      <c r="AZ134" s="1" t="s">
        <v>231</v>
      </c>
      <c r="BA134" s="1" t="s">
        <v>361</v>
      </c>
      <c r="BB134" s="1">
        <v>280</v>
      </c>
      <c r="BC134" s="1">
        <v>300</v>
      </c>
      <c r="BD134" s="1">
        <v>0</v>
      </c>
      <c r="BE134" s="1">
        <v>0</v>
      </c>
      <c r="BF134" s="1">
        <v>0</v>
      </c>
      <c r="BG134" s="1">
        <v>1</v>
      </c>
      <c r="BH134" s="1">
        <v>0</v>
      </c>
      <c r="BI134" s="1">
        <v>0</v>
      </c>
      <c r="BJ134" s="1">
        <v>1</v>
      </c>
      <c r="BK134" s="1" t="s">
        <v>409</v>
      </c>
      <c r="BL134" s="1">
        <v>1981</v>
      </c>
      <c r="BM134" s="1" t="s">
        <v>159</v>
      </c>
      <c r="BO134" s="1">
        <v>3200</v>
      </c>
      <c r="BP134" s="1" t="s">
        <v>370</v>
      </c>
      <c r="BQ134" s="1" t="s">
        <v>400</v>
      </c>
      <c r="BR134" s="1" t="s">
        <v>400</v>
      </c>
      <c r="BS134" s="1" t="s">
        <v>243</v>
      </c>
      <c r="BT134" s="1" t="s">
        <v>207</v>
      </c>
    </row>
    <row r="135" spans="1:72" ht="60" hidden="1" x14ac:dyDescent="0.25">
      <c r="A135" s="1">
        <v>1469</v>
      </c>
      <c r="B135" s="1" t="s">
        <v>360</v>
      </c>
      <c r="C135" s="1" t="s">
        <v>383</v>
      </c>
      <c r="D135" s="1" t="s">
        <v>422</v>
      </c>
      <c r="E135" s="1" t="s">
        <v>381</v>
      </c>
      <c r="F135" s="1" t="s">
        <v>356</v>
      </c>
      <c r="G135" s="1" t="s">
        <v>240</v>
      </c>
      <c r="H135" s="1" t="s">
        <v>378</v>
      </c>
      <c r="I135" s="1" t="s">
        <v>180</v>
      </c>
      <c r="J135" s="1" t="s">
        <v>365</v>
      </c>
      <c r="K135" s="1" t="s">
        <v>352</v>
      </c>
      <c r="L135" s="1" t="s">
        <v>236</v>
      </c>
      <c r="M135" s="1" t="s">
        <v>236</v>
      </c>
      <c r="N135" s="1" t="s">
        <v>236</v>
      </c>
      <c r="O135" s="1" t="s">
        <v>236</v>
      </c>
      <c r="P135" s="1" t="s">
        <v>236</v>
      </c>
      <c r="Q135" s="1" t="s">
        <v>236</v>
      </c>
      <c r="R135" s="1" t="s">
        <v>159</v>
      </c>
      <c r="T135" s="1" t="s">
        <v>159</v>
      </c>
      <c r="W135" s="1" t="s">
        <v>156</v>
      </c>
      <c r="X135" s="1" t="s">
        <v>518</v>
      </c>
      <c r="Y135" s="1" t="s">
        <v>386</v>
      </c>
      <c r="Z135" s="1" t="s">
        <v>232</v>
      </c>
      <c r="AE135" s="1" t="s">
        <v>253</v>
      </c>
      <c r="AF135" s="1" t="s">
        <v>159</v>
      </c>
      <c r="AI135" s="1" t="s">
        <v>349</v>
      </c>
      <c r="AU135" s="1" t="s">
        <v>180</v>
      </c>
      <c r="AV135" s="1" t="s">
        <v>180</v>
      </c>
      <c r="AW135" s="1" t="s">
        <v>156</v>
      </c>
      <c r="AX135" s="1" t="s">
        <v>347</v>
      </c>
      <c r="AY135" s="1" t="s">
        <v>346</v>
      </c>
      <c r="AZ135" s="1" t="s">
        <v>384</v>
      </c>
      <c r="BA135" s="1" t="s">
        <v>361</v>
      </c>
      <c r="BB135" s="1">
        <v>130</v>
      </c>
      <c r="BC135" s="1">
        <v>150</v>
      </c>
      <c r="BD135" s="1">
        <v>1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1</v>
      </c>
      <c r="BK135" s="1" t="s">
        <v>409</v>
      </c>
      <c r="BL135" s="1">
        <v>1971</v>
      </c>
      <c r="BM135" s="1" t="s">
        <v>159</v>
      </c>
      <c r="BO135" s="1">
        <v>2746</v>
      </c>
      <c r="BP135" s="1" t="s">
        <v>203</v>
      </c>
      <c r="BQ135" s="1" t="s">
        <v>342</v>
      </c>
      <c r="BR135" s="1" t="s">
        <v>342</v>
      </c>
      <c r="BS135" s="1" t="s">
        <v>213</v>
      </c>
      <c r="BT135" s="1" t="s">
        <v>212</v>
      </c>
    </row>
    <row r="136" spans="1:72" ht="45" hidden="1" x14ac:dyDescent="0.25">
      <c r="A136" s="1">
        <v>1469</v>
      </c>
      <c r="B136" s="1" t="s">
        <v>380</v>
      </c>
      <c r="C136" s="1" t="s">
        <v>398</v>
      </c>
      <c r="D136" s="1" t="s">
        <v>379</v>
      </c>
      <c r="E136" s="1" t="s">
        <v>357</v>
      </c>
      <c r="F136" s="1" t="s">
        <v>356</v>
      </c>
      <c r="G136" s="1" t="s">
        <v>355</v>
      </c>
      <c r="H136" s="1" t="s">
        <v>366</v>
      </c>
      <c r="I136" s="1" t="s">
        <v>180</v>
      </c>
      <c r="J136" s="1" t="s">
        <v>353</v>
      </c>
      <c r="K136" s="1" t="s">
        <v>352</v>
      </c>
      <c r="Q136" s="1" t="s">
        <v>363</v>
      </c>
      <c r="R136" s="1" t="s">
        <v>159</v>
      </c>
      <c r="T136" s="1" t="s">
        <v>159</v>
      </c>
      <c r="W136" s="1" t="s">
        <v>159</v>
      </c>
      <c r="Z136" s="1" t="s">
        <v>362</v>
      </c>
      <c r="AA136" s="1" t="s">
        <v>233</v>
      </c>
      <c r="AB136" s="1" t="s">
        <v>362</v>
      </c>
      <c r="AC136" s="1" t="s">
        <v>233</v>
      </c>
      <c r="AD136" s="1" t="s">
        <v>362</v>
      </c>
      <c r="AE136" s="1" t="s">
        <v>253</v>
      </c>
      <c r="AF136" s="1" t="s">
        <v>156</v>
      </c>
      <c r="AH136" s="1" t="s">
        <v>513</v>
      </c>
      <c r="AI136" s="1" t="s">
        <v>349</v>
      </c>
      <c r="AU136" s="1" t="s">
        <v>180</v>
      </c>
      <c r="AV136" s="1" t="s">
        <v>180</v>
      </c>
      <c r="AW136" s="1" t="s">
        <v>156</v>
      </c>
      <c r="AX136" s="1" t="s">
        <v>347</v>
      </c>
      <c r="AY136" s="1" t="s">
        <v>346</v>
      </c>
      <c r="AZ136" s="1" t="s">
        <v>384</v>
      </c>
      <c r="BA136" s="1" t="s">
        <v>361</v>
      </c>
      <c r="BB136" s="1">
        <v>180</v>
      </c>
      <c r="BC136" s="1">
        <v>200</v>
      </c>
      <c r="BD136" s="1">
        <v>0</v>
      </c>
      <c r="BE136" s="1">
        <v>0</v>
      </c>
      <c r="BF136" s="1">
        <v>0</v>
      </c>
      <c r="BG136" s="1">
        <v>1</v>
      </c>
      <c r="BH136" s="1">
        <v>0</v>
      </c>
      <c r="BI136" s="1">
        <v>0</v>
      </c>
      <c r="BJ136" s="1">
        <v>0</v>
      </c>
      <c r="BK136" s="1" t="s">
        <v>200</v>
      </c>
      <c r="BL136" s="1">
        <v>1980</v>
      </c>
      <c r="BM136" s="1" t="s">
        <v>156</v>
      </c>
      <c r="BN136" s="1" t="s">
        <v>490</v>
      </c>
    </row>
    <row r="137" spans="1:72" ht="45" hidden="1" x14ac:dyDescent="0.25">
      <c r="A137" s="1">
        <v>1469</v>
      </c>
      <c r="B137" s="1" t="s">
        <v>360</v>
      </c>
      <c r="C137" s="1" t="s">
        <v>368</v>
      </c>
      <c r="D137" s="1" t="s">
        <v>358</v>
      </c>
      <c r="E137" s="1" t="s">
        <v>357</v>
      </c>
      <c r="F137" s="1" t="s">
        <v>356</v>
      </c>
      <c r="G137" s="1" t="s">
        <v>355</v>
      </c>
      <c r="H137" s="1" t="s">
        <v>354</v>
      </c>
      <c r="I137" s="1" t="s">
        <v>180</v>
      </c>
      <c r="J137" s="1" t="s">
        <v>353</v>
      </c>
      <c r="K137" s="1" t="s">
        <v>364</v>
      </c>
      <c r="M137" s="1" t="s">
        <v>165</v>
      </c>
      <c r="R137" s="1" t="s">
        <v>159</v>
      </c>
      <c r="T137" s="1" t="s">
        <v>159</v>
      </c>
      <c r="W137" s="1" t="s">
        <v>156</v>
      </c>
      <c r="Z137" s="1" t="s">
        <v>385</v>
      </c>
      <c r="BD137" s="1" t="s">
        <v>150</v>
      </c>
      <c r="BE137" s="1" t="s">
        <v>150</v>
      </c>
      <c r="BF137" s="1" t="s">
        <v>150</v>
      </c>
      <c r="BG137" s="1" t="s">
        <v>150</v>
      </c>
      <c r="BH137" s="1" t="s">
        <v>150</v>
      </c>
      <c r="BI137" s="1" t="s">
        <v>150</v>
      </c>
      <c r="BJ137" s="1" t="s">
        <v>150</v>
      </c>
    </row>
    <row r="138" spans="1:72" ht="60" x14ac:dyDescent="0.25">
      <c r="A138" s="1">
        <v>1469</v>
      </c>
      <c r="B138" s="1" t="s">
        <v>360</v>
      </c>
      <c r="C138" s="1" t="s">
        <v>504</v>
      </c>
      <c r="D138" s="1" t="s">
        <v>358</v>
      </c>
      <c r="E138" s="1" t="s">
        <v>381</v>
      </c>
      <c r="F138" s="1" t="s">
        <v>356</v>
      </c>
      <c r="G138" s="1" t="s">
        <v>355</v>
      </c>
      <c r="H138" s="1" t="s">
        <v>366</v>
      </c>
      <c r="I138" s="1" t="s">
        <v>180</v>
      </c>
      <c r="J138" s="1" t="s">
        <v>365</v>
      </c>
      <c r="K138" s="1" t="s">
        <v>352</v>
      </c>
      <c r="P138" s="1" t="s">
        <v>165</v>
      </c>
      <c r="Q138" s="1" t="s">
        <v>165</v>
      </c>
      <c r="R138" s="1" t="s">
        <v>159</v>
      </c>
      <c r="T138" s="1" t="s">
        <v>159</v>
      </c>
      <c r="W138" s="1" t="s">
        <v>159</v>
      </c>
      <c r="Z138" s="1" t="s">
        <v>233</v>
      </c>
      <c r="AF138" s="1" t="s">
        <v>159</v>
      </c>
      <c r="AI138" s="1" t="s">
        <v>349</v>
      </c>
      <c r="AU138" s="1" t="s">
        <v>180</v>
      </c>
      <c r="AV138" s="1" t="s">
        <v>180</v>
      </c>
      <c r="AW138" s="1" t="s">
        <v>156</v>
      </c>
      <c r="AX138" s="1" t="s">
        <v>440</v>
      </c>
      <c r="AY138" s="1" t="s">
        <v>346</v>
      </c>
      <c r="AZ138" s="1" t="s">
        <v>345</v>
      </c>
      <c r="BA138" s="1" t="s">
        <v>361</v>
      </c>
      <c r="BB138" s="1">
        <v>180</v>
      </c>
      <c r="BC138" s="1">
        <v>220</v>
      </c>
      <c r="BD138" s="1">
        <v>1</v>
      </c>
      <c r="BE138" s="1">
        <v>0</v>
      </c>
      <c r="BF138" s="1">
        <v>0</v>
      </c>
      <c r="BG138" s="1">
        <v>0</v>
      </c>
      <c r="BH138" s="1">
        <v>1</v>
      </c>
      <c r="BI138" s="1">
        <v>0</v>
      </c>
      <c r="BJ138" s="1">
        <v>0</v>
      </c>
      <c r="BK138" s="1" t="s">
        <v>200</v>
      </c>
      <c r="BL138" s="1">
        <v>1992</v>
      </c>
      <c r="BM138" s="1" t="s">
        <v>159</v>
      </c>
      <c r="BO138" s="1">
        <v>3529</v>
      </c>
      <c r="BP138" s="1" t="s">
        <v>203</v>
      </c>
      <c r="BQ138" s="1" t="s">
        <v>391</v>
      </c>
      <c r="BR138" s="1" t="s">
        <v>342</v>
      </c>
      <c r="BS138" s="1" t="s">
        <v>213</v>
      </c>
      <c r="BT138" s="1" t="s">
        <v>212</v>
      </c>
    </row>
    <row r="139" spans="1:72" ht="60" hidden="1" x14ac:dyDescent="0.25">
      <c r="A139" s="1">
        <v>1469</v>
      </c>
      <c r="B139" s="1" t="s">
        <v>375</v>
      </c>
      <c r="C139" s="1" t="s">
        <v>383</v>
      </c>
      <c r="D139" s="1" t="s">
        <v>373</v>
      </c>
      <c r="E139" s="1" t="s">
        <v>381</v>
      </c>
      <c r="F139" s="1" t="s">
        <v>254</v>
      </c>
      <c r="BD139" s="1" t="s">
        <v>150</v>
      </c>
      <c r="BE139" s="1" t="s">
        <v>150</v>
      </c>
      <c r="BF139" s="1" t="s">
        <v>150</v>
      </c>
      <c r="BG139" s="1" t="s">
        <v>150</v>
      </c>
      <c r="BH139" s="1" t="s">
        <v>150</v>
      </c>
      <c r="BI139" s="1" t="s">
        <v>150</v>
      </c>
      <c r="BJ139" s="1" t="s">
        <v>150</v>
      </c>
    </row>
    <row r="140" spans="1:72" ht="75" hidden="1" x14ac:dyDescent="0.25">
      <c r="A140" s="1">
        <v>1469</v>
      </c>
      <c r="B140" s="1" t="s">
        <v>375</v>
      </c>
      <c r="C140" s="1" t="s">
        <v>383</v>
      </c>
      <c r="D140" s="1" t="s">
        <v>373</v>
      </c>
      <c r="E140" s="1" t="s">
        <v>381</v>
      </c>
      <c r="F140" s="1" t="s">
        <v>254</v>
      </c>
      <c r="G140" s="1" t="s">
        <v>355</v>
      </c>
      <c r="H140" s="1" t="s">
        <v>354</v>
      </c>
      <c r="I140" s="1" t="s">
        <v>180</v>
      </c>
      <c r="J140" s="1" t="s">
        <v>388</v>
      </c>
      <c r="K140" s="1" t="s">
        <v>352</v>
      </c>
      <c r="L140" s="1" t="s">
        <v>236</v>
      </c>
      <c r="M140" s="1" t="s">
        <v>236</v>
      </c>
      <c r="N140" s="1" t="s">
        <v>236</v>
      </c>
      <c r="O140" s="1" t="s">
        <v>236</v>
      </c>
      <c r="P140" s="1" t="s">
        <v>236</v>
      </c>
      <c r="Q140" s="1" t="s">
        <v>165</v>
      </c>
      <c r="R140" s="1" t="s">
        <v>159</v>
      </c>
      <c r="T140" s="1" t="s">
        <v>159</v>
      </c>
      <c r="W140" s="1" t="s">
        <v>159</v>
      </c>
      <c r="Z140" s="1" t="s">
        <v>253</v>
      </c>
      <c r="AA140" s="1" t="s">
        <v>385</v>
      </c>
      <c r="AB140" s="1" t="s">
        <v>362</v>
      </c>
      <c r="AC140" s="1" t="s">
        <v>362</v>
      </c>
      <c r="AD140" s="1" t="s">
        <v>362</v>
      </c>
      <c r="AE140" s="1" t="s">
        <v>362</v>
      </c>
      <c r="AF140" s="1" t="s">
        <v>159</v>
      </c>
      <c r="AI140" s="1" t="s">
        <v>349</v>
      </c>
      <c r="AU140" s="1" t="s">
        <v>180</v>
      </c>
      <c r="AV140" s="1" t="s">
        <v>348</v>
      </c>
      <c r="AW140" s="1" t="s">
        <v>159</v>
      </c>
      <c r="BA140" s="1" t="s">
        <v>392</v>
      </c>
      <c r="BB140" s="1">
        <v>162</v>
      </c>
      <c r="BC140" s="1">
        <v>200</v>
      </c>
      <c r="BD140" s="1">
        <v>0</v>
      </c>
      <c r="BE140" s="1">
        <v>0</v>
      </c>
      <c r="BF140" s="1">
        <v>1</v>
      </c>
      <c r="BG140" s="1">
        <v>0</v>
      </c>
      <c r="BH140" s="1">
        <v>0</v>
      </c>
      <c r="BI140" s="1">
        <v>0</v>
      </c>
      <c r="BJ140" s="1">
        <v>1</v>
      </c>
      <c r="BK140" s="1" t="s">
        <v>200</v>
      </c>
      <c r="BL140" s="1">
        <v>1997</v>
      </c>
      <c r="BM140" s="1" t="s">
        <v>159</v>
      </c>
    </row>
    <row r="141" spans="1:72" ht="60" x14ac:dyDescent="0.25">
      <c r="A141" s="1">
        <v>1469</v>
      </c>
      <c r="B141" s="1" t="s">
        <v>375</v>
      </c>
      <c r="C141" s="1" t="s">
        <v>383</v>
      </c>
      <c r="D141" s="1" t="s">
        <v>373</v>
      </c>
      <c r="E141" s="1" t="s">
        <v>381</v>
      </c>
      <c r="F141" s="1" t="s">
        <v>254</v>
      </c>
      <c r="G141" s="1" t="s">
        <v>355</v>
      </c>
      <c r="H141" s="1" t="s">
        <v>354</v>
      </c>
      <c r="I141" s="1" t="s">
        <v>180</v>
      </c>
      <c r="J141" s="1" t="s">
        <v>388</v>
      </c>
      <c r="K141" s="1" t="s">
        <v>352</v>
      </c>
      <c r="L141" s="1" t="s">
        <v>236</v>
      </c>
      <c r="M141" s="1" t="s">
        <v>236</v>
      </c>
      <c r="N141" s="1" t="s">
        <v>236</v>
      </c>
      <c r="O141" s="1" t="s">
        <v>236</v>
      </c>
      <c r="P141" s="1" t="s">
        <v>236</v>
      </c>
      <c r="Q141" s="1" t="s">
        <v>165</v>
      </c>
      <c r="R141" s="1" t="s">
        <v>159</v>
      </c>
      <c r="T141" s="1" t="s">
        <v>159</v>
      </c>
      <c r="W141" s="1" t="s">
        <v>159</v>
      </c>
      <c r="Z141" s="1" t="s">
        <v>253</v>
      </c>
      <c r="AA141" s="1" t="s">
        <v>385</v>
      </c>
      <c r="AB141" s="1" t="s">
        <v>362</v>
      </c>
      <c r="AC141" s="1" t="s">
        <v>362</v>
      </c>
      <c r="AD141" s="1" t="s">
        <v>362</v>
      </c>
      <c r="AE141" s="1" t="s">
        <v>362</v>
      </c>
      <c r="AF141" s="1" t="s">
        <v>159</v>
      </c>
      <c r="AI141" s="1" t="s">
        <v>349</v>
      </c>
      <c r="AU141" s="1" t="s">
        <v>180</v>
      </c>
      <c r="AV141" s="1" t="s">
        <v>348</v>
      </c>
      <c r="AW141" s="1" t="s">
        <v>159</v>
      </c>
      <c r="BA141" s="1" t="s">
        <v>344</v>
      </c>
      <c r="BB141" s="1">
        <v>162</v>
      </c>
      <c r="BC141" s="1">
        <v>250</v>
      </c>
      <c r="BD141" s="1">
        <v>0</v>
      </c>
      <c r="BE141" s="1">
        <v>0</v>
      </c>
      <c r="BF141" s="1">
        <v>1</v>
      </c>
      <c r="BG141" s="1">
        <v>0</v>
      </c>
      <c r="BH141" s="1">
        <v>0</v>
      </c>
      <c r="BI141" s="1">
        <v>0</v>
      </c>
      <c r="BJ141" s="1">
        <v>1</v>
      </c>
      <c r="BK141" s="1" t="s">
        <v>200</v>
      </c>
      <c r="BL141" s="1">
        <v>1997</v>
      </c>
      <c r="BM141" s="1" t="s">
        <v>159</v>
      </c>
      <c r="BO141" s="1">
        <v>3580</v>
      </c>
      <c r="BP141" s="1" t="s">
        <v>203</v>
      </c>
      <c r="BQ141" s="1" t="s">
        <v>342</v>
      </c>
      <c r="BR141" s="1" t="s">
        <v>205</v>
      </c>
      <c r="BS141" s="1" t="s">
        <v>213</v>
      </c>
      <c r="BT141" s="1" t="s">
        <v>426</v>
      </c>
    </row>
    <row r="142" spans="1:72" ht="45" x14ac:dyDescent="0.25">
      <c r="A142" s="1">
        <v>1469</v>
      </c>
      <c r="B142" s="1" t="s">
        <v>380</v>
      </c>
      <c r="C142" s="1" t="s">
        <v>463</v>
      </c>
      <c r="D142" s="1" t="s">
        <v>422</v>
      </c>
      <c r="E142" s="1" t="s">
        <v>357</v>
      </c>
      <c r="F142" s="1" t="s">
        <v>356</v>
      </c>
      <c r="G142" s="1" t="s">
        <v>355</v>
      </c>
      <c r="H142" s="1" t="s">
        <v>366</v>
      </c>
      <c r="I142" s="1" t="s">
        <v>180</v>
      </c>
      <c r="J142" s="1" t="s">
        <v>388</v>
      </c>
      <c r="K142" s="1" t="s">
        <v>364</v>
      </c>
      <c r="L142" s="1" t="s">
        <v>363</v>
      </c>
      <c r="M142" s="1" t="s">
        <v>236</v>
      </c>
      <c r="N142" s="1" t="s">
        <v>165</v>
      </c>
      <c r="O142" s="1" t="s">
        <v>236</v>
      </c>
      <c r="P142" s="1" t="s">
        <v>363</v>
      </c>
      <c r="Q142" s="1" t="s">
        <v>236</v>
      </c>
      <c r="R142" s="1" t="s">
        <v>159</v>
      </c>
      <c r="T142" s="1" t="s">
        <v>159</v>
      </c>
      <c r="W142" s="1" t="s">
        <v>159</v>
      </c>
      <c r="Z142" s="1" t="s">
        <v>385</v>
      </c>
      <c r="AA142" s="1" t="s">
        <v>232</v>
      </c>
      <c r="AB142" s="1" t="s">
        <v>362</v>
      </c>
      <c r="AC142" s="1" t="s">
        <v>362</v>
      </c>
      <c r="AD142" s="1" t="s">
        <v>362</v>
      </c>
      <c r="AE142" s="1" t="s">
        <v>362</v>
      </c>
      <c r="AF142" s="1" t="s">
        <v>156</v>
      </c>
      <c r="AG142" s="1" t="s">
        <v>517</v>
      </c>
      <c r="AH142" s="1" t="s">
        <v>453</v>
      </c>
      <c r="AI142" s="1" t="s">
        <v>349</v>
      </c>
      <c r="AU142" s="1" t="s">
        <v>180</v>
      </c>
      <c r="AV142" s="1" t="s">
        <v>348</v>
      </c>
      <c r="AW142" s="1" t="s">
        <v>156</v>
      </c>
      <c r="AX142" s="1" t="s">
        <v>440</v>
      </c>
      <c r="AY142" s="1" t="s">
        <v>346</v>
      </c>
      <c r="AZ142" s="1" t="s">
        <v>231</v>
      </c>
      <c r="BA142" s="1" t="s">
        <v>344</v>
      </c>
      <c r="BB142" s="1">
        <v>160</v>
      </c>
      <c r="BC142" s="1">
        <v>180</v>
      </c>
      <c r="BD142" s="1">
        <v>1</v>
      </c>
      <c r="BE142" s="1">
        <v>0</v>
      </c>
      <c r="BF142" s="1">
        <v>1</v>
      </c>
      <c r="BG142" s="1">
        <v>0</v>
      </c>
      <c r="BH142" s="1">
        <v>0</v>
      </c>
      <c r="BI142" s="1">
        <v>0</v>
      </c>
      <c r="BJ142" s="1">
        <v>0</v>
      </c>
      <c r="BK142" s="1" t="s">
        <v>200</v>
      </c>
      <c r="BL142" s="1">
        <v>1987</v>
      </c>
      <c r="BM142" s="1" t="s">
        <v>159</v>
      </c>
      <c r="BO142" s="1">
        <v>3100</v>
      </c>
      <c r="BP142" s="1" t="s">
        <v>203</v>
      </c>
      <c r="BQ142" s="1" t="s">
        <v>391</v>
      </c>
      <c r="BR142" s="1" t="s">
        <v>391</v>
      </c>
      <c r="BS142" s="1" t="s">
        <v>206</v>
      </c>
      <c r="BT142" s="1" t="s">
        <v>212</v>
      </c>
    </row>
    <row r="143" spans="1:72" ht="45" x14ac:dyDescent="0.25">
      <c r="A143" s="1">
        <v>1469</v>
      </c>
      <c r="B143" s="1" t="s">
        <v>380</v>
      </c>
      <c r="C143" s="1" t="s">
        <v>463</v>
      </c>
      <c r="D143" s="1" t="s">
        <v>422</v>
      </c>
      <c r="E143" s="1" t="s">
        <v>357</v>
      </c>
      <c r="F143" s="1" t="s">
        <v>356</v>
      </c>
      <c r="G143" s="1" t="s">
        <v>355</v>
      </c>
      <c r="H143" s="1" t="s">
        <v>366</v>
      </c>
      <c r="I143" s="1" t="s">
        <v>180</v>
      </c>
      <c r="J143" s="1" t="s">
        <v>388</v>
      </c>
      <c r="K143" s="1" t="s">
        <v>364</v>
      </c>
      <c r="L143" s="1" t="s">
        <v>363</v>
      </c>
      <c r="M143" s="1" t="s">
        <v>236</v>
      </c>
      <c r="N143" s="1" t="s">
        <v>165</v>
      </c>
      <c r="O143" s="1" t="s">
        <v>363</v>
      </c>
      <c r="P143" s="1" t="s">
        <v>363</v>
      </c>
      <c r="Q143" s="1" t="s">
        <v>236</v>
      </c>
      <c r="R143" s="1" t="s">
        <v>159</v>
      </c>
      <c r="T143" s="1" t="s">
        <v>159</v>
      </c>
      <c r="W143" s="1" t="s">
        <v>159</v>
      </c>
      <c r="Z143" s="1" t="s">
        <v>385</v>
      </c>
      <c r="AA143" s="1" t="s">
        <v>232</v>
      </c>
      <c r="AB143" s="1" t="s">
        <v>362</v>
      </c>
      <c r="AC143" s="1" t="s">
        <v>362</v>
      </c>
      <c r="AD143" s="1" t="s">
        <v>362</v>
      </c>
      <c r="AE143" s="1" t="s">
        <v>362</v>
      </c>
      <c r="AF143" s="1" t="s">
        <v>159</v>
      </c>
      <c r="AI143" s="1" t="s">
        <v>349</v>
      </c>
      <c r="AU143" s="1" t="s">
        <v>180</v>
      </c>
      <c r="AV143" s="1" t="s">
        <v>348</v>
      </c>
      <c r="AW143" s="1" t="s">
        <v>156</v>
      </c>
      <c r="AX143" s="1" t="s">
        <v>440</v>
      </c>
      <c r="AY143" s="1" t="s">
        <v>346</v>
      </c>
      <c r="AZ143" s="1" t="s">
        <v>231</v>
      </c>
      <c r="BA143" s="1" t="s">
        <v>344</v>
      </c>
      <c r="BB143" s="1">
        <v>160</v>
      </c>
      <c r="BC143" s="1">
        <v>180</v>
      </c>
      <c r="BD143" s="1">
        <v>1</v>
      </c>
      <c r="BE143" s="1">
        <v>1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 t="s">
        <v>200</v>
      </c>
      <c r="BL143" s="1">
        <v>1987</v>
      </c>
      <c r="BM143" s="1" t="s">
        <v>159</v>
      </c>
      <c r="BO143" s="1">
        <v>3100</v>
      </c>
      <c r="BP143" s="1" t="s">
        <v>203</v>
      </c>
      <c r="BQ143" s="1" t="s">
        <v>391</v>
      </c>
      <c r="BR143" s="1" t="s">
        <v>391</v>
      </c>
      <c r="BS143" s="1" t="s">
        <v>206</v>
      </c>
      <c r="BT143" s="1" t="s">
        <v>212</v>
      </c>
    </row>
    <row r="144" spans="1:72" ht="45" x14ac:dyDescent="0.25">
      <c r="A144" s="1">
        <v>1469</v>
      </c>
      <c r="B144" s="1" t="s">
        <v>380</v>
      </c>
      <c r="C144" s="1" t="s">
        <v>516</v>
      </c>
      <c r="D144" s="1" t="s">
        <v>444</v>
      </c>
      <c r="E144" s="1" t="s">
        <v>357</v>
      </c>
      <c r="F144" s="1" t="s">
        <v>254</v>
      </c>
      <c r="G144" s="1" t="s">
        <v>355</v>
      </c>
      <c r="H144" s="1" t="s">
        <v>239</v>
      </c>
      <c r="I144" s="1" t="s">
        <v>180</v>
      </c>
      <c r="J144" s="1" t="s">
        <v>353</v>
      </c>
      <c r="K144" s="1" t="s">
        <v>364</v>
      </c>
      <c r="L144" s="1" t="s">
        <v>236</v>
      </c>
      <c r="M144" s="1" t="s">
        <v>236</v>
      </c>
      <c r="N144" s="1" t="s">
        <v>236</v>
      </c>
      <c r="O144" s="1" t="s">
        <v>236</v>
      </c>
      <c r="P144" s="1" t="s">
        <v>236</v>
      </c>
      <c r="Q144" s="1" t="s">
        <v>236</v>
      </c>
      <c r="R144" s="1" t="s">
        <v>159</v>
      </c>
      <c r="T144" s="1" t="s">
        <v>159</v>
      </c>
      <c r="W144" s="1" t="s">
        <v>156</v>
      </c>
      <c r="X144" s="1" t="s">
        <v>515</v>
      </c>
      <c r="Y144" s="1" t="s">
        <v>429</v>
      </c>
      <c r="Z144" s="1" t="s">
        <v>232</v>
      </c>
      <c r="AA144" s="1" t="s">
        <v>232</v>
      </c>
      <c r="AB144" s="1" t="s">
        <v>253</v>
      </c>
      <c r="AC144" s="1" t="s">
        <v>233</v>
      </c>
      <c r="AD144" s="1" t="s">
        <v>253</v>
      </c>
      <c r="AE144" s="1" t="s">
        <v>362</v>
      </c>
      <c r="AF144" s="1" t="s">
        <v>159</v>
      </c>
      <c r="AI144" s="1" t="s">
        <v>349</v>
      </c>
      <c r="AU144" s="1" t="s">
        <v>180</v>
      </c>
      <c r="AV144" s="1" t="s">
        <v>348</v>
      </c>
      <c r="AW144" s="1" t="s">
        <v>159</v>
      </c>
      <c r="BA144" s="1" t="s">
        <v>361</v>
      </c>
      <c r="BB144" s="1">
        <v>180</v>
      </c>
      <c r="BC144" s="1">
        <v>180</v>
      </c>
      <c r="BD144" s="1">
        <v>0</v>
      </c>
      <c r="BE144" s="1">
        <v>1</v>
      </c>
      <c r="BF144" s="1">
        <v>0</v>
      </c>
      <c r="BG144" s="1">
        <v>1</v>
      </c>
      <c r="BH144" s="1">
        <v>0</v>
      </c>
      <c r="BI144" s="1">
        <v>0</v>
      </c>
      <c r="BJ144" s="1">
        <v>0</v>
      </c>
      <c r="BK144" s="1" t="s">
        <v>200</v>
      </c>
      <c r="BL144" s="1">
        <v>1992</v>
      </c>
      <c r="BM144" s="1" t="s">
        <v>159</v>
      </c>
      <c r="BO144" s="1">
        <v>3577</v>
      </c>
      <c r="BP144" s="1" t="s">
        <v>203</v>
      </c>
      <c r="BQ144" s="1" t="s">
        <v>205</v>
      </c>
      <c r="BR144" s="1" t="s">
        <v>205</v>
      </c>
      <c r="BS144" s="1" t="s">
        <v>501</v>
      </c>
      <c r="BT144" s="1" t="s">
        <v>212</v>
      </c>
    </row>
    <row r="145" spans="1:72" ht="45" hidden="1" x14ac:dyDescent="0.25">
      <c r="A145" s="1">
        <v>1469</v>
      </c>
      <c r="B145" s="1" t="s">
        <v>380</v>
      </c>
      <c r="C145" s="1" t="s">
        <v>477</v>
      </c>
      <c r="D145" s="1" t="s">
        <v>379</v>
      </c>
      <c r="E145" s="1" t="s">
        <v>372</v>
      </c>
      <c r="F145" s="1" t="s">
        <v>356</v>
      </c>
      <c r="G145" s="1" t="s">
        <v>355</v>
      </c>
      <c r="H145" s="1" t="s">
        <v>366</v>
      </c>
      <c r="I145" s="1" t="s">
        <v>180</v>
      </c>
      <c r="J145" s="1" t="s">
        <v>388</v>
      </c>
      <c r="K145" s="1" t="s">
        <v>352</v>
      </c>
      <c r="L145" s="1" t="s">
        <v>236</v>
      </c>
      <c r="M145" s="1" t="s">
        <v>236</v>
      </c>
      <c r="N145" s="1" t="s">
        <v>236</v>
      </c>
      <c r="O145" s="1" t="s">
        <v>165</v>
      </c>
      <c r="Q145" s="1" t="s">
        <v>236</v>
      </c>
      <c r="R145" s="1" t="s">
        <v>159</v>
      </c>
      <c r="T145" s="1" t="s">
        <v>156</v>
      </c>
      <c r="U145" s="1" t="s">
        <v>514</v>
      </c>
      <c r="V145" s="1" t="s">
        <v>394</v>
      </c>
      <c r="W145" s="1" t="s">
        <v>156</v>
      </c>
      <c r="X145" s="1" t="s">
        <v>495</v>
      </c>
      <c r="Y145" s="1" t="s">
        <v>386</v>
      </c>
      <c r="Z145" s="1" t="s">
        <v>232</v>
      </c>
      <c r="AA145" s="1" t="s">
        <v>233</v>
      </c>
      <c r="AB145" s="1" t="s">
        <v>362</v>
      </c>
      <c r="AC145" s="1" t="s">
        <v>362</v>
      </c>
      <c r="AD145" s="1" t="s">
        <v>362</v>
      </c>
      <c r="AE145" s="1" t="s">
        <v>362</v>
      </c>
      <c r="AF145" s="1" t="s">
        <v>159</v>
      </c>
      <c r="AI145" s="1" t="s">
        <v>349</v>
      </c>
      <c r="AU145" s="1" t="s">
        <v>180</v>
      </c>
      <c r="AV145" s="1" t="s">
        <v>348</v>
      </c>
      <c r="AW145" s="1" t="s">
        <v>156</v>
      </c>
      <c r="AX145" s="1" t="s">
        <v>347</v>
      </c>
      <c r="AY145" s="1" t="s">
        <v>346</v>
      </c>
      <c r="AZ145" s="1" t="s">
        <v>231</v>
      </c>
      <c r="BD145" s="1" t="s">
        <v>150</v>
      </c>
      <c r="BE145" s="1" t="s">
        <v>150</v>
      </c>
      <c r="BF145" s="1" t="s">
        <v>150</v>
      </c>
      <c r="BG145" s="1" t="s">
        <v>150</v>
      </c>
      <c r="BH145" s="1" t="s">
        <v>150</v>
      </c>
      <c r="BI145" s="1" t="s">
        <v>150</v>
      </c>
      <c r="BJ145" s="1" t="s">
        <v>150</v>
      </c>
    </row>
    <row r="146" spans="1:72" ht="45" x14ac:dyDescent="0.25">
      <c r="A146" s="1">
        <v>1469</v>
      </c>
      <c r="B146" s="1" t="s">
        <v>416</v>
      </c>
      <c r="C146" s="1" t="s">
        <v>241</v>
      </c>
      <c r="D146" s="1" t="s">
        <v>415</v>
      </c>
      <c r="E146" s="1" t="s">
        <v>414</v>
      </c>
      <c r="F146" s="1" t="s">
        <v>254</v>
      </c>
      <c r="G146" s="1" t="s">
        <v>355</v>
      </c>
      <c r="H146" s="1" t="s">
        <v>366</v>
      </c>
      <c r="I146" s="1" t="s">
        <v>180</v>
      </c>
      <c r="J146" s="1" t="s">
        <v>353</v>
      </c>
      <c r="K146" s="1" t="s">
        <v>352</v>
      </c>
      <c r="M146" s="1" t="s">
        <v>165</v>
      </c>
      <c r="R146" s="1" t="s">
        <v>159</v>
      </c>
      <c r="T146" s="1" t="s">
        <v>159</v>
      </c>
      <c r="W146" s="1" t="s">
        <v>159</v>
      </c>
      <c r="Z146" s="1" t="s">
        <v>232</v>
      </c>
      <c r="AA146" s="1" t="s">
        <v>253</v>
      </c>
      <c r="AF146" s="1" t="s">
        <v>159</v>
      </c>
      <c r="AI146" s="1" t="s">
        <v>349</v>
      </c>
      <c r="AU146" s="1" t="s">
        <v>180</v>
      </c>
      <c r="AV146" s="1" t="s">
        <v>348</v>
      </c>
      <c r="AW146" s="1" t="s">
        <v>156</v>
      </c>
      <c r="AX146" s="1" t="s">
        <v>417</v>
      </c>
      <c r="AY146" s="1" t="s">
        <v>402</v>
      </c>
      <c r="AZ146" s="1" t="s">
        <v>231</v>
      </c>
      <c r="BA146" s="1" t="s">
        <v>361</v>
      </c>
      <c r="BB146" s="1">
        <v>200</v>
      </c>
      <c r="BC146" s="1">
        <v>210</v>
      </c>
      <c r="BD146" s="1">
        <v>0</v>
      </c>
      <c r="BE146" s="1">
        <v>1</v>
      </c>
      <c r="BF146" s="1">
        <v>0</v>
      </c>
      <c r="BG146" s="1">
        <v>0</v>
      </c>
      <c r="BH146" s="1">
        <v>1</v>
      </c>
      <c r="BI146" s="1">
        <v>0</v>
      </c>
      <c r="BJ146" s="1">
        <v>0</v>
      </c>
      <c r="BK146" s="1" t="s">
        <v>200</v>
      </c>
      <c r="BL146" s="1">
        <v>1996</v>
      </c>
      <c r="BM146" s="1" t="s">
        <v>159</v>
      </c>
      <c r="BO146" s="1">
        <v>3214</v>
      </c>
      <c r="BP146" s="1" t="s">
        <v>203</v>
      </c>
      <c r="BQ146" s="1" t="s">
        <v>205</v>
      </c>
      <c r="BR146" s="1" t="s">
        <v>342</v>
      </c>
      <c r="BS146" s="1" t="s">
        <v>206</v>
      </c>
      <c r="BT146" s="1" t="s">
        <v>207</v>
      </c>
    </row>
    <row r="147" spans="1:72" ht="45" hidden="1" x14ac:dyDescent="0.25">
      <c r="A147" s="1">
        <v>1469</v>
      </c>
      <c r="B147" s="1" t="s">
        <v>416</v>
      </c>
      <c r="C147" s="1" t="s">
        <v>241</v>
      </c>
      <c r="D147" s="1" t="s">
        <v>415</v>
      </c>
      <c r="E147" s="1" t="s">
        <v>357</v>
      </c>
      <c r="F147" s="1" t="s">
        <v>254</v>
      </c>
      <c r="G147" s="1" t="s">
        <v>240</v>
      </c>
      <c r="H147" s="1" t="s">
        <v>239</v>
      </c>
      <c r="I147" s="1" t="s">
        <v>180</v>
      </c>
      <c r="J147" s="1" t="s">
        <v>365</v>
      </c>
      <c r="K147" s="1" t="s">
        <v>364</v>
      </c>
      <c r="L147" s="1" t="s">
        <v>236</v>
      </c>
      <c r="M147" s="1" t="s">
        <v>363</v>
      </c>
      <c r="N147" s="1" t="s">
        <v>236</v>
      </c>
      <c r="O147" s="1" t="s">
        <v>236</v>
      </c>
      <c r="P147" s="1" t="s">
        <v>236</v>
      </c>
      <c r="Q147" s="1" t="s">
        <v>236</v>
      </c>
      <c r="R147" s="1" t="s">
        <v>159</v>
      </c>
      <c r="T147" s="1" t="s">
        <v>159</v>
      </c>
      <c r="W147" s="1" t="s">
        <v>159</v>
      </c>
      <c r="Z147" s="1" t="s">
        <v>385</v>
      </c>
      <c r="AA147" s="1" t="s">
        <v>253</v>
      </c>
      <c r="AB147" s="1" t="s">
        <v>362</v>
      </c>
      <c r="AC147" s="1" t="s">
        <v>362</v>
      </c>
      <c r="AD147" s="1" t="s">
        <v>362</v>
      </c>
      <c r="AE147" s="1" t="s">
        <v>362</v>
      </c>
      <c r="AF147" s="1" t="s">
        <v>159</v>
      </c>
      <c r="AI147" s="1" t="s">
        <v>349</v>
      </c>
      <c r="AU147" s="1" t="s">
        <v>180</v>
      </c>
      <c r="AV147" s="1" t="s">
        <v>348</v>
      </c>
      <c r="AW147" s="1" t="s">
        <v>156</v>
      </c>
      <c r="AX147" s="1" t="s">
        <v>417</v>
      </c>
      <c r="AY147" s="1" t="s">
        <v>346</v>
      </c>
      <c r="AZ147" s="1" t="s">
        <v>231</v>
      </c>
      <c r="BA147" s="1" t="s">
        <v>344</v>
      </c>
      <c r="BB147" s="1">
        <v>180</v>
      </c>
      <c r="BC147" s="1">
        <v>180</v>
      </c>
      <c r="BD147" s="1">
        <v>0</v>
      </c>
      <c r="BE147" s="1">
        <v>1</v>
      </c>
      <c r="BF147" s="1">
        <v>0</v>
      </c>
      <c r="BG147" s="1">
        <v>1</v>
      </c>
      <c r="BH147" s="1">
        <v>0</v>
      </c>
      <c r="BI147" s="1">
        <v>0</v>
      </c>
      <c r="BJ147" s="1">
        <v>0</v>
      </c>
      <c r="BK147" s="1" t="s">
        <v>200</v>
      </c>
      <c r="BL147" s="1">
        <v>1995</v>
      </c>
      <c r="BM147" s="1" t="s">
        <v>159</v>
      </c>
      <c r="BO147" s="1">
        <v>3200</v>
      </c>
      <c r="BP147" s="1" t="s">
        <v>370</v>
      </c>
      <c r="BQ147" s="1" t="s">
        <v>343</v>
      </c>
      <c r="BR147" s="1" t="s">
        <v>343</v>
      </c>
      <c r="BS147" s="1" t="s">
        <v>501</v>
      </c>
      <c r="BT147" s="1" t="s">
        <v>212</v>
      </c>
    </row>
    <row r="148" spans="1:72" ht="45" hidden="1" x14ac:dyDescent="0.25">
      <c r="A148" s="1">
        <v>1469</v>
      </c>
      <c r="B148" s="1" t="s">
        <v>360</v>
      </c>
      <c r="C148" s="1" t="s">
        <v>431</v>
      </c>
      <c r="D148" s="1" t="s">
        <v>422</v>
      </c>
      <c r="E148" s="1" t="s">
        <v>357</v>
      </c>
      <c r="F148" s="1" t="s">
        <v>254</v>
      </c>
      <c r="G148" s="1" t="s">
        <v>355</v>
      </c>
      <c r="H148" s="1" t="s">
        <v>366</v>
      </c>
      <c r="I148" s="1" t="s">
        <v>180</v>
      </c>
      <c r="J148" s="1" t="s">
        <v>353</v>
      </c>
      <c r="K148" s="1" t="s">
        <v>421</v>
      </c>
      <c r="L148" s="1" t="s">
        <v>236</v>
      </c>
      <c r="M148" s="1" t="s">
        <v>236</v>
      </c>
      <c r="N148" s="1" t="s">
        <v>236</v>
      </c>
      <c r="O148" s="1" t="s">
        <v>236</v>
      </c>
      <c r="P148" s="1" t="s">
        <v>236</v>
      </c>
      <c r="Q148" s="1" t="s">
        <v>236</v>
      </c>
      <c r="R148" s="1" t="s">
        <v>159</v>
      </c>
      <c r="T148" s="1" t="s">
        <v>159</v>
      </c>
      <c r="W148" s="1" t="s">
        <v>156</v>
      </c>
      <c r="BD148" s="1" t="s">
        <v>150</v>
      </c>
      <c r="BE148" s="1" t="s">
        <v>150</v>
      </c>
      <c r="BF148" s="1" t="s">
        <v>150</v>
      </c>
      <c r="BG148" s="1" t="s">
        <v>150</v>
      </c>
      <c r="BH148" s="1" t="s">
        <v>150</v>
      </c>
      <c r="BI148" s="1" t="s">
        <v>150</v>
      </c>
      <c r="BJ148" s="1" t="s">
        <v>150</v>
      </c>
    </row>
    <row r="149" spans="1:72" ht="75" hidden="1" x14ac:dyDescent="0.25">
      <c r="A149" s="1">
        <v>1469</v>
      </c>
      <c r="B149" s="1" t="s">
        <v>360</v>
      </c>
      <c r="C149" s="1" t="s">
        <v>462</v>
      </c>
      <c r="D149" s="1" t="s">
        <v>438</v>
      </c>
      <c r="E149" s="1" t="s">
        <v>357</v>
      </c>
      <c r="F149" s="1" t="s">
        <v>356</v>
      </c>
      <c r="G149" s="1" t="s">
        <v>355</v>
      </c>
      <c r="H149" s="1" t="s">
        <v>239</v>
      </c>
      <c r="I149" s="1" t="s">
        <v>180</v>
      </c>
      <c r="J149" s="1" t="s">
        <v>353</v>
      </c>
      <c r="K149" s="1" t="s">
        <v>364</v>
      </c>
      <c r="M149" s="1" t="s">
        <v>165</v>
      </c>
      <c r="N149" s="1" t="s">
        <v>165</v>
      </c>
      <c r="Q149" s="1" t="s">
        <v>165</v>
      </c>
      <c r="R149" s="1" t="s">
        <v>159</v>
      </c>
      <c r="T149" s="1" t="s">
        <v>159</v>
      </c>
      <c r="W149" s="1" t="s">
        <v>159</v>
      </c>
      <c r="Z149" s="1" t="s">
        <v>233</v>
      </c>
      <c r="AA149" s="1" t="s">
        <v>232</v>
      </c>
      <c r="AB149" s="1" t="s">
        <v>362</v>
      </c>
      <c r="AC149" s="1" t="s">
        <v>362</v>
      </c>
      <c r="AD149" s="1" t="s">
        <v>362</v>
      </c>
      <c r="AE149" s="1" t="s">
        <v>253</v>
      </c>
      <c r="AF149" s="1" t="s">
        <v>156</v>
      </c>
      <c r="AH149" s="1" t="s">
        <v>513</v>
      </c>
      <c r="AI149" s="1" t="s">
        <v>349</v>
      </c>
      <c r="AU149" s="1" t="s">
        <v>180</v>
      </c>
      <c r="AV149" s="1" t="s">
        <v>180</v>
      </c>
      <c r="AW149" s="1" t="s">
        <v>156</v>
      </c>
      <c r="AX149" s="1" t="s">
        <v>347</v>
      </c>
      <c r="AY149" s="1" t="s">
        <v>346</v>
      </c>
      <c r="AZ149" s="1" t="s">
        <v>231</v>
      </c>
      <c r="BA149" s="1" t="s">
        <v>392</v>
      </c>
      <c r="BB149" s="1">
        <v>200</v>
      </c>
      <c r="BC149" s="1">
        <v>300</v>
      </c>
      <c r="BD149" s="1">
        <v>0</v>
      </c>
      <c r="BE149" s="1">
        <v>0</v>
      </c>
      <c r="BF149" s="1">
        <v>0</v>
      </c>
      <c r="BG149" s="1">
        <v>1</v>
      </c>
      <c r="BH149" s="1">
        <v>0</v>
      </c>
      <c r="BI149" s="1">
        <v>0</v>
      </c>
      <c r="BJ149" s="1">
        <v>1</v>
      </c>
      <c r="BK149" s="1" t="s">
        <v>200</v>
      </c>
      <c r="BL149" s="1">
        <v>1991</v>
      </c>
      <c r="BM149" s="1" t="s">
        <v>159</v>
      </c>
      <c r="BO149" s="1">
        <v>3532</v>
      </c>
    </row>
    <row r="150" spans="1:72" ht="45" x14ac:dyDescent="0.25">
      <c r="A150" s="1">
        <v>1469</v>
      </c>
      <c r="B150" s="1" t="s">
        <v>380</v>
      </c>
      <c r="C150" s="1" t="s">
        <v>511</v>
      </c>
      <c r="D150" s="1" t="s">
        <v>444</v>
      </c>
      <c r="E150" s="1" t="s">
        <v>357</v>
      </c>
      <c r="F150" s="1" t="s">
        <v>254</v>
      </c>
      <c r="G150" s="1" t="s">
        <v>355</v>
      </c>
      <c r="H150" s="1" t="s">
        <v>239</v>
      </c>
      <c r="I150" s="1" t="s">
        <v>180</v>
      </c>
      <c r="J150" s="1" t="s">
        <v>353</v>
      </c>
      <c r="K150" s="1" t="s">
        <v>364</v>
      </c>
      <c r="N150" s="1" t="s">
        <v>165</v>
      </c>
      <c r="Q150" s="1" t="s">
        <v>165</v>
      </c>
      <c r="R150" s="1" t="s">
        <v>159</v>
      </c>
      <c r="T150" s="1" t="s">
        <v>159</v>
      </c>
      <c r="Z150" s="1" t="s">
        <v>232</v>
      </c>
      <c r="AF150" s="1" t="s">
        <v>159</v>
      </c>
      <c r="AI150" s="1" t="s">
        <v>349</v>
      </c>
      <c r="AU150" s="1" t="s">
        <v>180</v>
      </c>
      <c r="AV150" s="1" t="s">
        <v>348</v>
      </c>
      <c r="AW150" s="1" t="s">
        <v>156</v>
      </c>
      <c r="AX150" s="1" t="s">
        <v>512</v>
      </c>
      <c r="AY150" s="1" t="s">
        <v>346</v>
      </c>
      <c r="AZ150" s="1" t="s">
        <v>345</v>
      </c>
      <c r="BA150" s="1" t="s">
        <v>344</v>
      </c>
      <c r="BB150" s="1">
        <v>150</v>
      </c>
      <c r="BC150" s="1">
        <v>180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1</v>
      </c>
      <c r="BK150" s="1" t="s">
        <v>200</v>
      </c>
      <c r="BL150" s="1">
        <v>1994</v>
      </c>
      <c r="BM150" s="1" t="s">
        <v>156</v>
      </c>
      <c r="BN150" s="1" t="s">
        <v>490</v>
      </c>
      <c r="BP150" s="1" t="s">
        <v>370</v>
      </c>
      <c r="BQ150" s="1" t="s">
        <v>205</v>
      </c>
      <c r="BR150" s="1" t="s">
        <v>205</v>
      </c>
      <c r="BS150" s="1" t="s">
        <v>243</v>
      </c>
      <c r="BT150" s="1" t="s">
        <v>207</v>
      </c>
    </row>
    <row r="151" spans="1:72" ht="45" x14ac:dyDescent="0.25">
      <c r="A151" s="1">
        <v>1469</v>
      </c>
      <c r="B151" s="1" t="s">
        <v>380</v>
      </c>
      <c r="C151" s="1" t="s">
        <v>210</v>
      </c>
      <c r="D151" s="1" t="s">
        <v>379</v>
      </c>
      <c r="E151" s="1" t="s">
        <v>357</v>
      </c>
      <c r="F151" s="1" t="s">
        <v>254</v>
      </c>
      <c r="G151" s="1" t="s">
        <v>355</v>
      </c>
      <c r="H151" s="1" t="s">
        <v>239</v>
      </c>
      <c r="I151" s="1" t="s">
        <v>180</v>
      </c>
      <c r="J151" s="1" t="s">
        <v>353</v>
      </c>
      <c r="K151" s="1" t="s">
        <v>364</v>
      </c>
      <c r="L151" s="1" t="s">
        <v>236</v>
      </c>
      <c r="M151" s="1" t="s">
        <v>236</v>
      </c>
      <c r="N151" s="1" t="s">
        <v>236</v>
      </c>
      <c r="O151" s="1" t="s">
        <v>236</v>
      </c>
      <c r="P151" s="1" t="s">
        <v>236</v>
      </c>
      <c r="Q151" s="1" t="s">
        <v>236</v>
      </c>
      <c r="R151" s="1" t="s">
        <v>156</v>
      </c>
      <c r="S151" s="1" t="s">
        <v>406</v>
      </c>
      <c r="T151" s="1" t="s">
        <v>159</v>
      </c>
      <c r="W151" s="1" t="s">
        <v>159</v>
      </c>
      <c r="Z151" s="1" t="s">
        <v>233</v>
      </c>
      <c r="AA151" s="1" t="s">
        <v>253</v>
      </c>
      <c r="AB151" s="1" t="s">
        <v>362</v>
      </c>
      <c r="AC151" s="1" t="s">
        <v>362</v>
      </c>
      <c r="AD151" s="1" t="s">
        <v>362</v>
      </c>
      <c r="AE151" s="1" t="s">
        <v>362</v>
      </c>
      <c r="AF151" s="1" t="s">
        <v>159</v>
      </c>
      <c r="AI151" s="1" t="s">
        <v>349</v>
      </c>
      <c r="AU151" s="1" t="s">
        <v>180</v>
      </c>
      <c r="AV151" s="1" t="s">
        <v>348</v>
      </c>
      <c r="AW151" s="1" t="s">
        <v>159</v>
      </c>
      <c r="BA151" s="1" t="s">
        <v>344</v>
      </c>
      <c r="BB151" s="1">
        <v>120</v>
      </c>
      <c r="BC151" s="1">
        <v>150</v>
      </c>
      <c r="BD151" s="1">
        <v>1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1</v>
      </c>
      <c r="BK151" s="1" t="s">
        <v>200</v>
      </c>
      <c r="BL151" s="1">
        <v>1996</v>
      </c>
      <c r="BM151" s="1" t="s">
        <v>159</v>
      </c>
      <c r="BO151" s="1">
        <v>3723</v>
      </c>
      <c r="BP151" s="1" t="s">
        <v>203</v>
      </c>
      <c r="BQ151" s="1" t="s">
        <v>391</v>
      </c>
      <c r="BR151" s="1" t="s">
        <v>343</v>
      </c>
      <c r="BS151" s="1" t="s">
        <v>206</v>
      </c>
      <c r="BT151" s="1" t="s">
        <v>207</v>
      </c>
    </row>
    <row r="152" spans="1:72" ht="60" x14ac:dyDescent="0.25">
      <c r="A152" s="1">
        <v>1469</v>
      </c>
      <c r="B152" s="1" t="s">
        <v>380</v>
      </c>
      <c r="C152" s="1" t="s">
        <v>511</v>
      </c>
      <c r="D152" s="1" t="s">
        <v>379</v>
      </c>
      <c r="E152" s="1" t="s">
        <v>372</v>
      </c>
      <c r="F152" s="1" t="s">
        <v>356</v>
      </c>
      <c r="G152" s="1" t="s">
        <v>355</v>
      </c>
      <c r="H152" s="1" t="s">
        <v>239</v>
      </c>
      <c r="I152" s="1" t="s">
        <v>180</v>
      </c>
      <c r="J152" s="1" t="s">
        <v>353</v>
      </c>
      <c r="K152" s="1" t="s">
        <v>352</v>
      </c>
      <c r="L152" s="1" t="s">
        <v>236</v>
      </c>
      <c r="M152" s="1" t="s">
        <v>236</v>
      </c>
      <c r="N152" s="1" t="s">
        <v>236</v>
      </c>
      <c r="O152" s="1" t="s">
        <v>236</v>
      </c>
      <c r="P152" s="1" t="s">
        <v>236</v>
      </c>
      <c r="Q152" s="1" t="s">
        <v>236</v>
      </c>
      <c r="R152" s="1" t="s">
        <v>159</v>
      </c>
      <c r="T152" s="1" t="s">
        <v>159</v>
      </c>
      <c r="W152" s="1" t="s">
        <v>156</v>
      </c>
      <c r="X152" s="1" t="s">
        <v>510</v>
      </c>
      <c r="Y152" s="1" t="s">
        <v>357</v>
      </c>
      <c r="Z152" s="1" t="s">
        <v>385</v>
      </c>
      <c r="AA152" s="1" t="s">
        <v>253</v>
      </c>
      <c r="AB152" s="1" t="s">
        <v>362</v>
      </c>
      <c r="AC152" s="1" t="s">
        <v>362</v>
      </c>
      <c r="AD152" s="1" t="s">
        <v>362</v>
      </c>
      <c r="AE152" s="1" t="s">
        <v>362</v>
      </c>
      <c r="AF152" s="1" t="s">
        <v>156</v>
      </c>
      <c r="AG152" s="1" t="s">
        <v>509</v>
      </c>
      <c r="AH152" s="1" t="s">
        <v>453</v>
      </c>
      <c r="AI152" s="1" t="s">
        <v>349</v>
      </c>
      <c r="AU152" s="1" t="s">
        <v>180</v>
      </c>
      <c r="AV152" s="1" t="s">
        <v>348</v>
      </c>
      <c r="AW152" s="1" t="s">
        <v>156</v>
      </c>
      <c r="AX152" s="1" t="s">
        <v>347</v>
      </c>
      <c r="AY152" s="1" t="s">
        <v>346</v>
      </c>
      <c r="AZ152" s="1" t="s">
        <v>231</v>
      </c>
      <c r="BA152" s="1" t="s">
        <v>344</v>
      </c>
      <c r="BB152" s="1">
        <v>160</v>
      </c>
      <c r="BC152" s="1">
        <v>220</v>
      </c>
      <c r="BD152" s="1">
        <v>1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1</v>
      </c>
      <c r="BK152" s="1" t="s">
        <v>200</v>
      </c>
      <c r="BL152" s="1">
        <v>1990</v>
      </c>
      <c r="BM152" s="1" t="s">
        <v>159</v>
      </c>
      <c r="BO152" s="1">
        <v>4225</v>
      </c>
      <c r="BP152" s="1" t="s">
        <v>401</v>
      </c>
      <c r="BQ152" s="1" t="s">
        <v>391</v>
      </c>
      <c r="BR152" s="1" t="s">
        <v>391</v>
      </c>
      <c r="BS152" s="1" t="s">
        <v>213</v>
      </c>
      <c r="BT152" s="1" t="s">
        <v>212</v>
      </c>
    </row>
    <row r="153" spans="1:72" ht="45" hidden="1" x14ac:dyDescent="0.25">
      <c r="A153" s="1">
        <v>1469</v>
      </c>
      <c r="B153" s="1" t="s">
        <v>416</v>
      </c>
      <c r="C153" s="1" t="s">
        <v>479</v>
      </c>
      <c r="D153" s="1" t="s">
        <v>415</v>
      </c>
      <c r="E153" s="1" t="s">
        <v>414</v>
      </c>
      <c r="F153" s="1" t="s">
        <v>356</v>
      </c>
      <c r="G153" s="1" t="s">
        <v>240</v>
      </c>
      <c r="H153" s="1" t="s">
        <v>354</v>
      </c>
      <c r="I153" s="1" t="s">
        <v>180</v>
      </c>
      <c r="J153" s="1" t="s">
        <v>353</v>
      </c>
      <c r="K153" s="1" t="s">
        <v>352</v>
      </c>
      <c r="L153" s="1" t="s">
        <v>236</v>
      </c>
      <c r="M153" s="1" t="s">
        <v>165</v>
      </c>
      <c r="N153" s="1" t="s">
        <v>236</v>
      </c>
      <c r="O153" s="1" t="s">
        <v>236</v>
      </c>
      <c r="P153" s="1" t="s">
        <v>236</v>
      </c>
      <c r="Q153" s="1" t="s">
        <v>236</v>
      </c>
      <c r="R153" s="1" t="s">
        <v>159</v>
      </c>
      <c r="T153" s="1" t="s">
        <v>159</v>
      </c>
      <c r="W153" s="1" t="s">
        <v>156</v>
      </c>
      <c r="X153" s="1" t="s">
        <v>508</v>
      </c>
      <c r="Y153" s="1" t="s">
        <v>386</v>
      </c>
      <c r="Z153" s="1" t="s">
        <v>233</v>
      </c>
      <c r="AA153" s="1" t="s">
        <v>362</v>
      </c>
      <c r="AB153" s="1" t="s">
        <v>233</v>
      </c>
      <c r="AC153" s="1" t="s">
        <v>362</v>
      </c>
      <c r="AD153" s="1" t="s">
        <v>362</v>
      </c>
      <c r="AE153" s="1" t="s">
        <v>233</v>
      </c>
      <c r="AF153" s="1" t="s">
        <v>159</v>
      </c>
      <c r="AI153" s="1" t="s">
        <v>349</v>
      </c>
      <c r="AU153" s="1" t="s">
        <v>180</v>
      </c>
      <c r="AV153" s="1" t="s">
        <v>180</v>
      </c>
      <c r="AW153" s="1" t="s">
        <v>156</v>
      </c>
      <c r="AX153" s="1" t="s">
        <v>347</v>
      </c>
      <c r="AY153" s="1" t="s">
        <v>346</v>
      </c>
      <c r="AZ153" s="1" t="s">
        <v>384</v>
      </c>
      <c r="BA153" s="1" t="s">
        <v>344</v>
      </c>
      <c r="BB153" s="1">
        <v>140</v>
      </c>
      <c r="BC153" s="1">
        <v>180</v>
      </c>
      <c r="BD153" s="1">
        <v>0</v>
      </c>
      <c r="BE153" s="1">
        <v>1</v>
      </c>
      <c r="BF153" s="1">
        <v>0</v>
      </c>
      <c r="BG153" s="1">
        <v>0</v>
      </c>
      <c r="BH153" s="1">
        <v>0</v>
      </c>
      <c r="BI153" s="1">
        <v>0</v>
      </c>
      <c r="BJ153" s="1">
        <v>1</v>
      </c>
      <c r="BK153" s="1" t="s">
        <v>200</v>
      </c>
      <c r="BL153" s="1">
        <v>1978</v>
      </c>
      <c r="BM153" s="1" t="s">
        <v>156</v>
      </c>
      <c r="BN153" s="1" t="s">
        <v>490</v>
      </c>
      <c r="BP153" s="1" t="s">
        <v>203</v>
      </c>
      <c r="BQ153" s="1" t="s">
        <v>343</v>
      </c>
      <c r="BR153" s="1" t="s">
        <v>205</v>
      </c>
      <c r="BS153" s="1" t="s">
        <v>213</v>
      </c>
      <c r="BT153" s="1" t="s">
        <v>212</v>
      </c>
    </row>
    <row r="154" spans="1:72" ht="45" x14ac:dyDescent="0.25">
      <c r="A154" s="1">
        <v>1469</v>
      </c>
      <c r="B154" s="1" t="s">
        <v>360</v>
      </c>
      <c r="C154" s="1" t="s">
        <v>431</v>
      </c>
      <c r="D154" s="1" t="s">
        <v>422</v>
      </c>
      <c r="E154" s="1" t="s">
        <v>357</v>
      </c>
      <c r="F154" s="1" t="s">
        <v>254</v>
      </c>
      <c r="G154" s="1" t="s">
        <v>355</v>
      </c>
      <c r="H154" s="1" t="s">
        <v>354</v>
      </c>
      <c r="I154" s="1" t="s">
        <v>180</v>
      </c>
      <c r="J154" s="1" t="s">
        <v>388</v>
      </c>
      <c r="K154" s="1" t="s">
        <v>352</v>
      </c>
      <c r="L154" s="1" t="s">
        <v>236</v>
      </c>
      <c r="M154" s="1" t="s">
        <v>165</v>
      </c>
      <c r="N154" s="1" t="s">
        <v>165</v>
      </c>
      <c r="O154" s="1" t="s">
        <v>236</v>
      </c>
      <c r="P154" s="1" t="s">
        <v>236</v>
      </c>
      <c r="Q154" s="1" t="s">
        <v>236</v>
      </c>
      <c r="R154" s="1" t="s">
        <v>159</v>
      </c>
      <c r="T154" s="1" t="s">
        <v>159</v>
      </c>
      <c r="W154" s="1" t="s">
        <v>159</v>
      </c>
      <c r="Z154" s="1" t="s">
        <v>232</v>
      </c>
      <c r="AA154" s="1" t="s">
        <v>362</v>
      </c>
      <c r="AB154" s="1" t="s">
        <v>362</v>
      </c>
      <c r="AC154" s="1" t="s">
        <v>362</v>
      </c>
      <c r="AD154" s="1" t="s">
        <v>362</v>
      </c>
      <c r="AE154" s="1" t="s">
        <v>362</v>
      </c>
      <c r="AF154" s="1" t="s">
        <v>159</v>
      </c>
      <c r="AI154" s="1" t="s">
        <v>349</v>
      </c>
      <c r="AU154" s="1" t="s">
        <v>180</v>
      </c>
      <c r="AV154" s="1" t="s">
        <v>348</v>
      </c>
      <c r="AW154" s="1" t="s">
        <v>159</v>
      </c>
      <c r="BA154" s="1" t="s">
        <v>344</v>
      </c>
      <c r="BB154" s="1">
        <v>300</v>
      </c>
      <c r="BC154" s="1">
        <v>999</v>
      </c>
      <c r="BD154" s="1">
        <v>0</v>
      </c>
      <c r="BE154" s="1">
        <v>1</v>
      </c>
      <c r="BF154" s="1">
        <v>0</v>
      </c>
      <c r="BG154" s="1">
        <v>0</v>
      </c>
      <c r="BH154" s="1">
        <v>0</v>
      </c>
      <c r="BI154" s="1">
        <v>0</v>
      </c>
      <c r="BJ154" s="1">
        <v>1</v>
      </c>
      <c r="BK154" s="1" t="s">
        <v>409</v>
      </c>
      <c r="BL154" s="1">
        <v>1995</v>
      </c>
      <c r="BM154" s="1" t="s">
        <v>159</v>
      </c>
      <c r="BO154" s="1">
        <v>3300</v>
      </c>
      <c r="BP154" s="1" t="s">
        <v>370</v>
      </c>
      <c r="BQ154" s="1" t="s">
        <v>369</v>
      </c>
      <c r="BR154" s="1" t="s">
        <v>369</v>
      </c>
      <c r="BS154" s="1" t="s">
        <v>213</v>
      </c>
      <c r="BT154" s="1" t="s">
        <v>212</v>
      </c>
    </row>
    <row r="155" spans="1:72" ht="60" x14ac:dyDescent="0.25">
      <c r="A155" s="1">
        <v>1469</v>
      </c>
      <c r="B155" s="1" t="s">
        <v>360</v>
      </c>
      <c r="C155" s="1" t="s">
        <v>477</v>
      </c>
      <c r="D155" s="1" t="s">
        <v>438</v>
      </c>
      <c r="E155" s="1" t="s">
        <v>372</v>
      </c>
      <c r="F155" s="1" t="s">
        <v>254</v>
      </c>
      <c r="G155" s="1" t="s">
        <v>355</v>
      </c>
      <c r="H155" s="1" t="s">
        <v>239</v>
      </c>
      <c r="I155" s="1" t="s">
        <v>180</v>
      </c>
      <c r="J155" s="1" t="s">
        <v>388</v>
      </c>
      <c r="K155" s="1" t="s">
        <v>352</v>
      </c>
      <c r="L155" s="1" t="s">
        <v>236</v>
      </c>
      <c r="M155" s="1" t="s">
        <v>236</v>
      </c>
      <c r="N155" s="1" t="s">
        <v>363</v>
      </c>
      <c r="O155" s="1" t="s">
        <v>165</v>
      </c>
      <c r="P155" s="1" t="s">
        <v>165</v>
      </c>
      <c r="Q155" s="1" t="s">
        <v>236</v>
      </c>
      <c r="R155" s="1" t="s">
        <v>159</v>
      </c>
      <c r="T155" s="1" t="s">
        <v>159</v>
      </c>
      <c r="W155" s="1" t="s">
        <v>156</v>
      </c>
      <c r="X155" s="1" t="s">
        <v>507</v>
      </c>
      <c r="Y155" s="1" t="s">
        <v>357</v>
      </c>
      <c r="Z155" s="1" t="s">
        <v>233</v>
      </c>
      <c r="AA155" s="1" t="s">
        <v>253</v>
      </c>
      <c r="AB155" s="1" t="s">
        <v>362</v>
      </c>
      <c r="AC155" s="1" t="s">
        <v>362</v>
      </c>
      <c r="AD155" s="1" t="s">
        <v>362</v>
      </c>
      <c r="AE155" s="1" t="s">
        <v>362</v>
      </c>
      <c r="AF155" s="1" t="s">
        <v>159</v>
      </c>
      <c r="AI155" s="1" t="s">
        <v>349</v>
      </c>
      <c r="AU155" s="1" t="s">
        <v>180</v>
      </c>
      <c r="AV155" s="1" t="s">
        <v>180</v>
      </c>
      <c r="AW155" s="1" t="s">
        <v>159</v>
      </c>
      <c r="BA155" s="1" t="s">
        <v>361</v>
      </c>
      <c r="BB155" s="1">
        <v>135</v>
      </c>
      <c r="BC155" s="1">
        <v>180</v>
      </c>
      <c r="BD155" s="1">
        <v>0</v>
      </c>
      <c r="BE155" s="1">
        <v>0</v>
      </c>
      <c r="BF155" s="1">
        <v>1</v>
      </c>
      <c r="BG155" s="1">
        <v>0</v>
      </c>
      <c r="BH155" s="1">
        <v>0</v>
      </c>
      <c r="BI155" s="1">
        <v>0</v>
      </c>
      <c r="BJ155" s="1">
        <v>1</v>
      </c>
      <c r="BK155" s="1" t="s">
        <v>409</v>
      </c>
      <c r="BL155" s="1">
        <v>1992</v>
      </c>
      <c r="BM155" s="1" t="s">
        <v>159</v>
      </c>
      <c r="BO155" s="1">
        <v>4492</v>
      </c>
      <c r="BP155" s="1" t="s">
        <v>203</v>
      </c>
      <c r="BQ155" s="1" t="s">
        <v>343</v>
      </c>
      <c r="BR155" s="1" t="s">
        <v>205</v>
      </c>
      <c r="BS155" s="1" t="s">
        <v>243</v>
      </c>
      <c r="BT155" s="1" t="s">
        <v>426</v>
      </c>
    </row>
    <row r="156" spans="1:72" ht="45" hidden="1" x14ac:dyDescent="0.25">
      <c r="A156" s="1">
        <v>1469</v>
      </c>
      <c r="B156" s="1" t="s">
        <v>375</v>
      </c>
      <c r="C156" s="1" t="s">
        <v>459</v>
      </c>
      <c r="D156" s="1" t="s">
        <v>373</v>
      </c>
      <c r="E156" s="1" t="s">
        <v>372</v>
      </c>
      <c r="F156" s="1" t="s">
        <v>356</v>
      </c>
      <c r="G156" s="1" t="s">
        <v>240</v>
      </c>
      <c r="H156" s="1" t="s">
        <v>354</v>
      </c>
      <c r="I156" s="1" t="s">
        <v>180</v>
      </c>
      <c r="J156" s="1" t="s">
        <v>353</v>
      </c>
      <c r="K156" s="1" t="s">
        <v>352</v>
      </c>
      <c r="BD156" s="1" t="s">
        <v>150</v>
      </c>
      <c r="BE156" s="1" t="s">
        <v>150</v>
      </c>
      <c r="BF156" s="1" t="s">
        <v>150</v>
      </c>
      <c r="BG156" s="1" t="s">
        <v>150</v>
      </c>
      <c r="BH156" s="1" t="s">
        <v>150</v>
      </c>
      <c r="BI156" s="1" t="s">
        <v>150</v>
      </c>
      <c r="BJ156" s="1" t="s">
        <v>150</v>
      </c>
    </row>
    <row r="157" spans="1:72" ht="45" hidden="1" x14ac:dyDescent="0.25">
      <c r="A157" s="1">
        <v>1469</v>
      </c>
      <c r="B157" s="1" t="s">
        <v>416</v>
      </c>
      <c r="C157" s="1" t="s">
        <v>241</v>
      </c>
      <c r="D157" s="1" t="s">
        <v>415</v>
      </c>
      <c r="E157" s="1" t="s">
        <v>357</v>
      </c>
      <c r="F157" s="1" t="s">
        <v>356</v>
      </c>
      <c r="G157" s="1" t="s">
        <v>240</v>
      </c>
      <c r="H157" s="1" t="s">
        <v>366</v>
      </c>
      <c r="I157" s="1" t="s">
        <v>176</v>
      </c>
      <c r="J157" s="1" t="s">
        <v>353</v>
      </c>
      <c r="K157" s="1" t="s">
        <v>364</v>
      </c>
      <c r="L157" s="1" t="s">
        <v>236</v>
      </c>
      <c r="M157" s="1" t="s">
        <v>236</v>
      </c>
      <c r="N157" s="1" t="s">
        <v>236</v>
      </c>
      <c r="O157" s="1" t="s">
        <v>236</v>
      </c>
      <c r="P157" s="1" t="s">
        <v>236</v>
      </c>
      <c r="Q157" s="1" t="s">
        <v>236</v>
      </c>
      <c r="R157" s="1" t="s">
        <v>159</v>
      </c>
      <c r="T157" s="1" t="s">
        <v>159</v>
      </c>
      <c r="W157" s="1" t="s">
        <v>159</v>
      </c>
      <c r="Z157" s="1" t="s">
        <v>253</v>
      </c>
      <c r="AA157" s="1" t="s">
        <v>232</v>
      </c>
      <c r="AF157" s="1" t="s">
        <v>159</v>
      </c>
      <c r="AI157" s="1" t="s">
        <v>349</v>
      </c>
      <c r="AU157" s="1" t="s">
        <v>180</v>
      </c>
      <c r="AV157" s="1" t="s">
        <v>348</v>
      </c>
      <c r="AW157" s="1" t="s">
        <v>156</v>
      </c>
      <c r="AX157" s="1" t="s">
        <v>347</v>
      </c>
      <c r="AY157" s="1" t="s">
        <v>346</v>
      </c>
      <c r="AZ157" s="1" t="s">
        <v>231</v>
      </c>
      <c r="BA157" s="1" t="s">
        <v>361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1</v>
      </c>
      <c r="BK157" s="1" t="s">
        <v>200</v>
      </c>
      <c r="BL157" s="1">
        <v>1974</v>
      </c>
      <c r="BM157" s="1" t="s">
        <v>159</v>
      </c>
      <c r="BP157" s="1" t="s">
        <v>370</v>
      </c>
      <c r="BT157" s="1" t="s">
        <v>212</v>
      </c>
    </row>
    <row r="158" spans="1:72" ht="60" x14ac:dyDescent="0.25">
      <c r="A158" s="1">
        <v>1469</v>
      </c>
      <c r="B158" s="1" t="s">
        <v>360</v>
      </c>
      <c r="C158" s="1" t="s">
        <v>506</v>
      </c>
      <c r="D158" s="1" t="s">
        <v>358</v>
      </c>
      <c r="E158" s="1" t="s">
        <v>357</v>
      </c>
      <c r="F158" s="1" t="s">
        <v>254</v>
      </c>
      <c r="G158" s="1" t="s">
        <v>355</v>
      </c>
      <c r="H158" s="1" t="s">
        <v>239</v>
      </c>
      <c r="I158" s="1" t="s">
        <v>180</v>
      </c>
      <c r="J158" s="1" t="s">
        <v>365</v>
      </c>
      <c r="K158" s="1" t="s">
        <v>364</v>
      </c>
      <c r="L158" s="1" t="s">
        <v>236</v>
      </c>
      <c r="M158" s="1" t="s">
        <v>165</v>
      </c>
      <c r="N158" s="1" t="s">
        <v>363</v>
      </c>
      <c r="O158" s="1" t="s">
        <v>165</v>
      </c>
      <c r="P158" s="1" t="s">
        <v>363</v>
      </c>
      <c r="Q158" s="1" t="s">
        <v>236</v>
      </c>
      <c r="R158" s="1" t="s">
        <v>159</v>
      </c>
      <c r="T158" s="1" t="s">
        <v>159</v>
      </c>
      <c r="W158" s="1" t="s">
        <v>159</v>
      </c>
      <c r="Z158" s="1" t="s">
        <v>253</v>
      </c>
      <c r="AA158" s="1" t="s">
        <v>233</v>
      </c>
      <c r="AB158" s="1" t="s">
        <v>362</v>
      </c>
      <c r="AC158" s="1" t="s">
        <v>362</v>
      </c>
      <c r="AD158" s="1" t="s">
        <v>362</v>
      </c>
      <c r="AE158" s="1" t="s">
        <v>362</v>
      </c>
      <c r="AF158" s="1" t="s">
        <v>159</v>
      </c>
      <c r="AI158" s="1" t="s">
        <v>349</v>
      </c>
      <c r="AU158" s="1" t="s">
        <v>180</v>
      </c>
      <c r="AV158" s="1" t="s">
        <v>180</v>
      </c>
      <c r="AW158" s="1" t="s">
        <v>159</v>
      </c>
      <c r="BA158" s="1" t="s">
        <v>361</v>
      </c>
      <c r="BB158" s="1">
        <v>100</v>
      </c>
      <c r="BC158" s="1">
        <v>100</v>
      </c>
      <c r="BD158" s="1">
        <v>0</v>
      </c>
      <c r="BE158" s="1">
        <v>0</v>
      </c>
      <c r="BF158" s="1">
        <v>0</v>
      </c>
      <c r="BG158" s="1">
        <v>0</v>
      </c>
      <c r="BH158" s="1">
        <v>1</v>
      </c>
      <c r="BI158" s="1">
        <v>0</v>
      </c>
      <c r="BJ158" s="1">
        <v>1</v>
      </c>
      <c r="BK158" s="1" t="s">
        <v>409</v>
      </c>
      <c r="BL158" s="1">
        <v>1995</v>
      </c>
      <c r="BM158" s="1" t="s">
        <v>159</v>
      </c>
      <c r="BO158" s="1">
        <v>2766</v>
      </c>
      <c r="BP158" s="1" t="s">
        <v>401</v>
      </c>
      <c r="BQ158" s="1" t="s">
        <v>391</v>
      </c>
      <c r="BR158" s="1" t="s">
        <v>205</v>
      </c>
      <c r="BS158" s="1" t="s">
        <v>206</v>
      </c>
      <c r="BT158" s="1" t="s">
        <v>212</v>
      </c>
    </row>
    <row r="159" spans="1:72" ht="60" x14ac:dyDescent="0.25">
      <c r="A159" s="1">
        <v>1469</v>
      </c>
      <c r="B159" s="1" t="s">
        <v>360</v>
      </c>
      <c r="C159" s="1" t="s">
        <v>383</v>
      </c>
      <c r="D159" s="1" t="s">
        <v>379</v>
      </c>
      <c r="E159" s="1" t="s">
        <v>381</v>
      </c>
      <c r="F159" s="1" t="s">
        <v>356</v>
      </c>
      <c r="G159" s="1" t="s">
        <v>355</v>
      </c>
      <c r="H159" s="1" t="s">
        <v>366</v>
      </c>
      <c r="I159" s="1" t="s">
        <v>180</v>
      </c>
      <c r="J159" s="1" t="s">
        <v>365</v>
      </c>
      <c r="K159" s="1" t="s">
        <v>364</v>
      </c>
      <c r="L159" s="1" t="s">
        <v>236</v>
      </c>
      <c r="M159" s="1" t="s">
        <v>236</v>
      </c>
      <c r="N159" s="1" t="s">
        <v>236</v>
      </c>
      <c r="O159" s="1" t="s">
        <v>236</v>
      </c>
      <c r="P159" s="1" t="s">
        <v>236</v>
      </c>
      <c r="Q159" s="1" t="s">
        <v>236</v>
      </c>
      <c r="R159" s="1" t="s">
        <v>159</v>
      </c>
      <c r="T159" s="1" t="s">
        <v>159</v>
      </c>
      <c r="W159" s="1" t="s">
        <v>156</v>
      </c>
      <c r="X159" s="1" t="s">
        <v>505</v>
      </c>
      <c r="Y159" s="1" t="s">
        <v>394</v>
      </c>
      <c r="Z159" s="1" t="s">
        <v>253</v>
      </c>
      <c r="AA159" s="1" t="s">
        <v>233</v>
      </c>
      <c r="AB159" s="1" t="s">
        <v>253</v>
      </c>
      <c r="AC159" s="1" t="s">
        <v>362</v>
      </c>
      <c r="AD159" s="1" t="s">
        <v>362</v>
      </c>
      <c r="AE159" s="1" t="s">
        <v>253</v>
      </c>
      <c r="AF159" s="1" t="s">
        <v>159</v>
      </c>
      <c r="AI159" s="1" t="s">
        <v>349</v>
      </c>
      <c r="AU159" s="1" t="s">
        <v>180</v>
      </c>
      <c r="AV159" s="1" t="s">
        <v>180</v>
      </c>
      <c r="AW159" s="1" t="s">
        <v>159</v>
      </c>
      <c r="BA159" s="1" t="s">
        <v>344</v>
      </c>
      <c r="BB159" s="1">
        <v>120</v>
      </c>
      <c r="BC159" s="1">
        <v>150</v>
      </c>
      <c r="BD159" s="1">
        <v>1</v>
      </c>
      <c r="BE159" s="1">
        <v>0</v>
      </c>
      <c r="BF159" s="1">
        <v>0</v>
      </c>
      <c r="BG159" s="1">
        <v>0</v>
      </c>
      <c r="BH159" s="1">
        <v>1</v>
      </c>
      <c r="BI159" s="1">
        <v>0</v>
      </c>
      <c r="BJ159" s="1">
        <v>0</v>
      </c>
      <c r="BK159" s="1" t="s">
        <v>200</v>
      </c>
      <c r="BL159" s="1">
        <v>1973</v>
      </c>
      <c r="BM159" s="1" t="s">
        <v>159</v>
      </c>
      <c r="BO159" s="1">
        <v>4225</v>
      </c>
      <c r="BP159" s="1" t="s">
        <v>370</v>
      </c>
      <c r="BQ159" s="1" t="s">
        <v>343</v>
      </c>
      <c r="BR159" s="1" t="s">
        <v>408</v>
      </c>
      <c r="BS159" s="1" t="s">
        <v>243</v>
      </c>
      <c r="BT159" s="1" t="s">
        <v>212</v>
      </c>
    </row>
    <row r="160" spans="1:72" ht="60" x14ac:dyDescent="0.25">
      <c r="A160" s="1">
        <v>1469</v>
      </c>
      <c r="B160" s="1" t="s">
        <v>360</v>
      </c>
      <c r="C160" s="1" t="s">
        <v>504</v>
      </c>
      <c r="D160" s="1" t="s">
        <v>358</v>
      </c>
      <c r="E160" s="1" t="s">
        <v>381</v>
      </c>
      <c r="F160" s="1" t="s">
        <v>254</v>
      </c>
      <c r="G160" s="1" t="s">
        <v>355</v>
      </c>
      <c r="H160" s="1" t="s">
        <v>239</v>
      </c>
      <c r="I160" s="1" t="s">
        <v>180</v>
      </c>
      <c r="J160" s="1" t="s">
        <v>353</v>
      </c>
      <c r="K160" s="1" t="s">
        <v>421</v>
      </c>
      <c r="Q160" s="1" t="s">
        <v>165</v>
      </c>
      <c r="R160" s="1" t="s">
        <v>159</v>
      </c>
      <c r="T160" s="1" t="s">
        <v>156</v>
      </c>
      <c r="U160" s="1" t="s">
        <v>503</v>
      </c>
      <c r="V160" s="1" t="s">
        <v>502</v>
      </c>
      <c r="W160" s="1" t="s">
        <v>159</v>
      </c>
      <c r="Z160" s="1" t="s">
        <v>232</v>
      </c>
      <c r="AA160" s="1" t="s">
        <v>362</v>
      </c>
      <c r="AB160" s="1" t="s">
        <v>362</v>
      </c>
      <c r="AC160" s="1" t="s">
        <v>253</v>
      </c>
      <c r="AD160" s="1" t="s">
        <v>253</v>
      </c>
      <c r="AE160" s="1" t="s">
        <v>362</v>
      </c>
      <c r="AF160" s="1" t="s">
        <v>159</v>
      </c>
      <c r="AI160" s="1" t="s">
        <v>349</v>
      </c>
      <c r="AU160" s="1" t="s">
        <v>180</v>
      </c>
      <c r="AV160" s="1" t="s">
        <v>176</v>
      </c>
      <c r="AW160" s="1" t="s">
        <v>156</v>
      </c>
      <c r="AX160" s="1" t="s">
        <v>417</v>
      </c>
      <c r="AY160" s="1" t="s">
        <v>402</v>
      </c>
      <c r="AZ160" s="1" t="s">
        <v>231</v>
      </c>
      <c r="BA160" s="1" t="s">
        <v>361</v>
      </c>
      <c r="BB160" s="1">
        <v>120</v>
      </c>
      <c r="BC160" s="1">
        <v>160</v>
      </c>
      <c r="BD160" s="1">
        <v>0</v>
      </c>
      <c r="BE160" s="1">
        <v>0</v>
      </c>
      <c r="BF160" s="1">
        <v>1</v>
      </c>
      <c r="BG160" s="1">
        <v>0</v>
      </c>
      <c r="BH160" s="1">
        <v>0</v>
      </c>
      <c r="BI160" s="1">
        <v>1</v>
      </c>
      <c r="BJ160" s="1">
        <v>0</v>
      </c>
      <c r="BK160" s="1" t="s">
        <v>200</v>
      </c>
      <c r="BL160" s="1">
        <v>1994</v>
      </c>
      <c r="BM160" s="1" t="s">
        <v>156</v>
      </c>
      <c r="BN160" s="1" t="s">
        <v>490</v>
      </c>
      <c r="BP160" s="1" t="s">
        <v>370</v>
      </c>
      <c r="BQ160" s="1" t="s">
        <v>343</v>
      </c>
      <c r="BR160" s="1" t="s">
        <v>391</v>
      </c>
      <c r="BS160" s="1" t="s">
        <v>501</v>
      </c>
      <c r="BT160" s="1" t="s">
        <v>212</v>
      </c>
    </row>
    <row r="161" spans="1:72" ht="45" x14ac:dyDescent="0.25">
      <c r="A161" s="1">
        <v>1469</v>
      </c>
      <c r="B161" s="1" t="s">
        <v>416</v>
      </c>
      <c r="C161" s="1" t="s">
        <v>500</v>
      </c>
      <c r="D161" s="1" t="s">
        <v>415</v>
      </c>
      <c r="E161" s="1" t="s">
        <v>414</v>
      </c>
      <c r="F161" s="1" t="s">
        <v>356</v>
      </c>
      <c r="G161" s="1" t="s">
        <v>355</v>
      </c>
      <c r="H161" s="1" t="s">
        <v>354</v>
      </c>
      <c r="I161" s="1" t="s">
        <v>180</v>
      </c>
      <c r="J161" s="1" t="s">
        <v>353</v>
      </c>
      <c r="K161" s="1" t="s">
        <v>364</v>
      </c>
      <c r="L161" s="1" t="s">
        <v>165</v>
      </c>
      <c r="M161" s="1" t="s">
        <v>165</v>
      </c>
      <c r="R161" s="1" t="s">
        <v>159</v>
      </c>
      <c r="T161" s="1" t="s">
        <v>159</v>
      </c>
      <c r="W161" s="1" t="s">
        <v>159</v>
      </c>
      <c r="AA161" s="1" t="s">
        <v>233</v>
      </c>
      <c r="AF161" s="1" t="s">
        <v>159</v>
      </c>
      <c r="AI161" s="1" t="s">
        <v>349</v>
      </c>
      <c r="AU161" s="1" t="s">
        <v>180</v>
      </c>
      <c r="AV161" s="1" t="s">
        <v>180</v>
      </c>
      <c r="AW161" s="1" t="s">
        <v>156</v>
      </c>
      <c r="AX161" s="1" t="s">
        <v>440</v>
      </c>
      <c r="AY161" s="1" t="s">
        <v>346</v>
      </c>
      <c r="AZ161" s="1" t="s">
        <v>231</v>
      </c>
      <c r="BA161" s="1" t="s">
        <v>361</v>
      </c>
      <c r="BD161" s="1">
        <v>0</v>
      </c>
      <c r="BE161" s="1">
        <v>1</v>
      </c>
      <c r="BF161" s="1">
        <v>1</v>
      </c>
      <c r="BG161" s="1">
        <v>0</v>
      </c>
      <c r="BH161" s="1">
        <v>0</v>
      </c>
      <c r="BI161" s="1">
        <v>0</v>
      </c>
      <c r="BJ161" s="1">
        <v>0</v>
      </c>
      <c r="BK161" s="1" t="s">
        <v>200</v>
      </c>
      <c r="BL161" s="1">
        <v>1996</v>
      </c>
      <c r="BM161" s="1" t="s">
        <v>156</v>
      </c>
      <c r="BN161" s="1" t="s">
        <v>490</v>
      </c>
      <c r="BP161" s="1" t="s">
        <v>370</v>
      </c>
      <c r="BQ161" s="1" t="s">
        <v>343</v>
      </c>
      <c r="BR161" s="1" t="s">
        <v>342</v>
      </c>
      <c r="BS161" s="1" t="s">
        <v>243</v>
      </c>
      <c r="BT161" s="1" t="s">
        <v>481</v>
      </c>
    </row>
    <row r="162" spans="1:72" ht="45" hidden="1" x14ac:dyDescent="0.25">
      <c r="A162" s="1">
        <v>1469</v>
      </c>
      <c r="B162" s="1" t="s">
        <v>360</v>
      </c>
      <c r="C162" s="1" t="s">
        <v>499</v>
      </c>
      <c r="D162" s="1" t="s">
        <v>379</v>
      </c>
      <c r="E162" s="1" t="s">
        <v>372</v>
      </c>
      <c r="F162" s="1" t="s">
        <v>356</v>
      </c>
      <c r="G162" s="1" t="s">
        <v>240</v>
      </c>
      <c r="H162" s="1" t="s">
        <v>411</v>
      </c>
      <c r="I162" s="1" t="s">
        <v>180</v>
      </c>
      <c r="J162" s="1" t="s">
        <v>388</v>
      </c>
      <c r="K162" s="1" t="s">
        <v>364</v>
      </c>
      <c r="L162" s="1" t="s">
        <v>236</v>
      </c>
      <c r="M162" s="1" t="s">
        <v>236</v>
      </c>
      <c r="N162" s="1" t="s">
        <v>236</v>
      </c>
      <c r="O162" s="1" t="s">
        <v>236</v>
      </c>
      <c r="P162" s="1" t="s">
        <v>236</v>
      </c>
      <c r="Q162" s="1" t="s">
        <v>236</v>
      </c>
      <c r="R162" s="1" t="s">
        <v>159</v>
      </c>
      <c r="T162" s="1" t="s">
        <v>159</v>
      </c>
      <c r="W162" s="1" t="s">
        <v>156</v>
      </c>
      <c r="X162" s="1" t="s">
        <v>498</v>
      </c>
      <c r="Y162" s="1" t="s">
        <v>427</v>
      </c>
      <c r="Z162" s="1" t="s">
        <v>233</v>
      </c>
      <c r="AA162" s="1" t="s">
        <v>385</v>
      </c>
      <c r="AB162" s="1" t="s">
        <v>362</v>
      </c>
      <c r="AC162" s="1" t="s">
        <v>362</v>
      </c>
      <c r="AD162" s="1" t="s">
        <v>362</v>
      </c>
      <c r="AE162" s="1" t="s">
        <v>362</v>
      </c>
      <c r="AF162" s="1" t="s">
        <v>159</v>
      </c>
      <c r="AI162" s="1" t="s">
        <v>349</v>
      </c>
      <c r="AU162" s="1" t="s">
        <v>180</v>
      </c>
      <c r="AV162" s="1" t="s">
        <v>180</v>
      </c>
      <c r="AW162" s="1" t="s">
        <v>156</v>
      </c>
      <c r="AX162" s="1" t="s">
        <v>347</v>
      </c>
      <c r="AY162" s="1" t="s">
        <v>346</v>
      </c>
      <c r="AZ162" s="1" t="s">
        <v>231</v>
      </c>
      <c r="BA162" s="1" t="s">
        <v>344</v>
      </c>
      <c r="BB162" s="1">
        <v>140</v>
      </c>
      <c r="BC162" s="1">
        <v>200</v>
      </c>
      <c r="BD162" s="1">
        <v>0</v>
      </c>
      <c r="BE162" s="1">
        <v>0</v>
      </c>
      <c r="BF162" s="1">
        <v>0</v>
      </c>
      <c r="BG162" s="1">
        <v>0</v>
      </c>
      <c r="BH162" s="1">
        <v>1</v>
      </c>
      <c r="BI162" s="1">
        <v>0</v>
      </c>
      <c r="BJ162" s="1">
        <v>1</v>
      </c>
      <c r="BK162" s="1" t="s">
        <v>409</v>
      </c>
      <c r="BL162" s="1">
        <v>1980</v>
      </c>
      <c r="BM162" s="1" t="s">
        <v>159</v>
      </c>
      <c r="BO162" s="1">
        <v>8800</v>
      </c>
      <c r="BP162" s="1" t="s">
        <v>203</v>
      </c>
      <c r="BQ162" s="1" t="s">
        <v>343</v>
      </c>
      <c r="BR162" s="1" t="s">
        <v>391</v>
      </c>
      <c r="BS162" s="1" t="s">
        <v>243</v>
      </c>
      <c r="BT162" s="1" t="s">
        <v>212</v>
      </c>
    </row>
    <row r="163" spans="1:72" ht="45" x14ac:dyDescent="0.25">
      <c r="A163" s="1">
        <v>1469</v>
      </c>
      <c r="B163" s="1" t="s">
        <v>380</v>
      </c>
      <c r="C163" s="1" t="s">
        <v>398</v>
      </c>
      <c r="D163" s="1" t="s">
        <v>379</v>
      </c>
      <c r="E163" s="1" t="s">
        <v>357</v>
      </c>
      <c r="F163" s="1" t="s">
        <v>254</v>
      </c>
      <c r="G163" s="1" t="s">
        <v>355</v>
      </c>
      <c r="H163" s="1" t="s">
        <v>239</v>
      </c>
      <c r="I163" s="1" t="s">
        <v>180</v>
      </c>
      <c r="J163" s="1" t="s">
        <v>353</v>
      </c>
      <c r="K163" s="1" t="s">
        <v>352</v>
      </c>
      <c r="L163" s="1" t="s">
        <v>236</v>
      </c>
      <c r="M163" s="1" t="s">
        <v>363</v>
      </c>
      <c r="N163" s="1" t="s">
        <v>236</v>
      </c>
      <c r="O163" s="1" t="s">
        <v>236</v>
      </c>
      <c r="P163" s="1" t="s">
        <v>236</v>
      </c>
      <c r="Q163" s="1" t="s">
        <v>236</v>
      </c>
      <c r="R163" s="1" t="s">
        <v>159</v>
      </c>
      <c r="T163" s="1" t="s">
        <v>159</v>
      </c>
      <c r="W163" s="1" t="s">
        <v>159</v>
      </c>
      <c r="Z163" s="1" t="s">
        <v>385</v>
      </c>
      <c r="AA163" s="1" t="s">
        <v>362</v>
      </c>
      <c r="AB163" s="1" t="s">
        <v>362</v>
      </c>
      <c r="AC163" s="1" t="s">
        <v>362</v>
      </c>
      <c r="AD163" s="1" t="s">
        <v>362</v>
      </c>
      <c r="AE163" s="1" t="s">
        <v>362</v>
      </c>
      <c r="AF163" s="1" t="s">
        <v>156</v>
      </c>
      <c r="AG163" s="1" t="s">
        <v>351</v>
      </c>
      <c r="AH163" s="1" t="s">
        <v>453</v>
      </c>
      <c r="AI163" s="1" t="s">
        <v>349</v>
      </c>
      <c r="AU163" s="1" t="s">
        <v>180</v>
      </c>
      <c r="AV163" s="1" t="s">
        <v>348</v>
      </c>
      <c r="AW163" s="1" t="s">
        <v>159</v>
      </c>
      <c r="BA163" s="1" t="s">
        <v>361</v>
      </c>
      <c r="BB163" s="1">
        <v>130</v>
      </c>
      <c r="BC163" s="1">
        <v>150</v>
      </c>
      <c r="BD163" s="1">
        <v>1</v>
      </c>
      <c r="BE163" s="1">
        <v>0</v>
      </c>
      <c r="BF163" s="1">
        <v>1</v>
      </c>
      <c r="BG163" s="1">
        <v>0</v>
      </c>
      <c r="BH163" s="1">
        <v>0</v>
      </c>
      <c r="BI163" s="1">
        <v>0</v>
      </c>
      <c r="BJ163" s="1">
        <v>0</v>
      </c>
      <c r="BK163" s="1" t="s">
        <v>200</v>
      </c>
      <c r="BL163" s="1">
        <v>1995</v>
      </c>
      <c r="BM163" s="1" t="s">
        <v>159</v>
      </c>
      <c r="BP163" s="1" t="s">
        <v>203</v>
      </c>
      <c r="BQ163" s="1" t="s">
        <v>343</v>
      </c>
      <c r="BR163" s="1" t="s">
        <v>205</v>
      </c>
      <c r="BS163" s="1" t="s">
        <v>213</v>
      </c>
      <c r="BT163" s="1" t="s">
        <v>207</v>
      </c>
    </row>
    <row r="164" spans="1:72" ht="45" hidden="1" x14ac:dyDescent="0.25">
      <c r="A164" s="1">
        <v>1469</v>
      </c>
      <c r="B164" s="1" t="s">
        <v>416</v>
      </c>
      <c r="C164" s="1" t="s">
        <v>241</v>
      </c>
      <c r="D164" s="1" t="s">
        <v>415</v>
      </c>
      <c r="E164" s="1" t="s">
        <v>357</v>
      </c>
      <c r="F164" s="1" t="s">
        <v>254</v>
      </c>
      <c r="G164" s="1" t="s">
        <v>355</v>
      </c>
      <c r="H164" s="1" t="s">
        <v>378</v>
      </c>
      <c r="I164" s="1" t="s">
        <v>180</v>
      </c>
      <c r="J164" s="1" t="s">
        <v>388</v>
      </c>
      <c r="K164" s="1" t="s">
        <v>421</v>
      </c>
      <c r="L164" s="1" t="s">
        <v>236</v>
      </c>
      <c r="M164" s="1" t="s">
        <v>236</v>
      </c>
      <c r="N164" s="1" t="s">
        <v>165</v>
      </c>
      <c r="O164" s="1" t="s">
        <v>363</v>
      </c>
      <c r="P164" s="1" t="s">
        <v>363</v>
      </c>
      <c r="Q164" s="1" t="s">
        <v>236</v>
      </c>
      <c r="R164" s="1" t="s">
        <v>159</v>
      </c>
      <c r="T164" s="1" t="s">
        <v>156</v>
      </c>
      <c r="U164" s="1" t="s">
        <v>497</v>
      </c>
      <c r="V164" s="1" t="s">
        <v>429</v>
      </c>
      <c r="W164" s="1" t="s">
        <v>159</v>
      </c>
      <c r="Z164" s="1" t="s">
        <v>232</v>
      </c>
      <c r="AA164" s="1" t="s">
        <v>362</v>
      </c>
      <c r="AB164" s="1" t="s">
        <v>362</v>
      </c>
      <c r="AC164" s="1" t="s">
        <v>362</v>
      </c>
      <c r="AD164" s="1" t="s">
        <v>362</v>
      </c>
      <c r="AE164" s="1" t="s">
        <v>362</v>
      </c>
      <c r="AF164" s="1" t="s">
        <v>159</v>
      </c>
      <c r="AI164" s="1" t="s">
        <v>349</v>
      </c>
      <c r="AU164" s="1" t="s">
        <v>180</v>
      </c>
      <c r="AV164" s="1" t="s">
        <v>180</v>
      </c>
      <c r="AW164" s="1" t="s">
        <v>159</v>
      </c>
      <c r="BA164" s="1" t="s">
        <v>344</v>
      </c>
      <c r="BB164" s="1">
        <v>180</v>
      </c>
      <c r="BC164" s="1">
        <v>200</v>
      </c>
      <c r="BD164" s="1">
        <v>0</v>
      </c>
      <c r="BE164" s="1">
        <v>0</v>
      </c>
      <c r="BF164" s="1">
        <v>0</v>
      </c>
      <c r="BG164" s="1">
        <v>1</v>
      </c>
      <c r="BH164" s="1">
        <v>0</v>
      </c>
      <c r="BI164" s="1">
        <v>0</v>
      </c>
      <c r="BJ164" s="1">
        <v>1</v>
      </c>
      <c r="BK164" s="1" t="s">
        <v>200</v>
      </c>
      <c r="BL164" s="1">
        <v>1994</v>
      </c>
      <c r="BM164" s="1" t="s">
        <v>159</v>
      </c>
    </row>
    <row r="165" spans="1:72" ht="45" hidden="1" x14ac:dyDescent="0.25">
      <c r="A165" s="1">
        <v>1469</v>
      </c>
      <c r="B165" s="1" t="s">
        <v>375</v>
      </c>
      <c r="C165" s="1" t="s">
        <v>210</v>
      </c>
      <c r="D165" s="1" t="s">
        <v>379</v>
      </c>
      <c r="E165" s="1" t="s">
        <v>376</v>
      </c>
      <c r="F165" s="1" t="s">
        <v>356</v>
      </c>
      <c r="G165" s="1" t="s">
        <v>240</v>
      </c>
      <c r="H165" s="1" t="s">
        <v>354</v>
      </c>
      <c r="I165" s="1" t="s">
        <v>180</v>
      </c>
      <c r="BD165" s="1" t="s">
        <v>150</v>
      </c>
      <c r="BE165" s="1" t="s">
        <v>150</v>
      </c>
      <c r="BF165" s="1" t="s">
        <v>150</v>
      </c>
      <c r="BG165" s="1" t="s">
        <v>150</v>
      </c>
      <c r="BH165" s="1" t="s">
        <v>150</v>
      </c>
      <c r="BI165" s="1" t="s">
        <v>150</v>
      </c>
      <c r="BJ165" s="1" t="s">
        <v>150</v>
      </c>
    </row>
    <row r="166" spans="1:72" ht="45" x14ac:dyDescent="0.25">
      <c r="A166" s="1">
        <v>1469</v>
      </c>
      <c r="B166" s="1" t="s">
        <v>380</v>
      </c>
      <c r="C166" s="1" t="s">
        <v>210</v>
      </c>
      <c r="D166" s="1" t="s">
        <v>379</v>
      </c>
      <c r="E166" s="1" t="s">
        <v>496</v>
      </c>
      <c r="F166" s="1" t="s">
        <v>356</v>
      </c>
      <c r="G166" s="1" t="s">
        <v>355</v>
      </c>
      <c r="H166" s="1" t="s">
        <v>378</v>
      </c>
      <c r="I166" s="1" t="s">
        <v>180</v>
      </c>
      <c r="J166" s="1" t="s">
        <v>388</v>
      </c>
      <c r="K166" s="1" t="s">
        <v>364</v>
      </c>
      <c r="N166" s="1" t="s">
        <v>165</v>
      </c>
      <c r="R166" s="1" t="s">
        <v>159</v>
      </c>
      <c r="T166" s="1" t="s">
        <v>159</v>
      </c>
      <c r="W166" s="1" t="s">
        <v>156</v>
      </c>
      <c r="X166" s="1" t="s">
        <v>495</v>
      </c>
      <c r="Y166" s="1" t="s">
        <v>386</v>
      </c>
      <c r="Z166" s="1" t="s">
        <v>233</v>
      </c>
      <c r="AA166" s="1" t="s">
        <v>362</v>
      </c>
      <c r="AB166" s="1" t="s">
        <v>362</v>
      </c>
      <c r="AC166" s="1" t="s">
        <v>362</v>
      </c>
      <c r="AD166" s="1" t="s">
        <v>362</v>
      </c>
      <c r="AE166" s="1" t="s">
        <v>362</v>
      </c>
      <c r="AF166" s="1" t="s">
        <v>159</v>
      </c>
      <c r="AI166" s="1" t="s">
        <v>349</v>
      </c>
      <c r="AU166" s="1" t="s">
        <v>180</v>
      </c>
      <c r="AV166" s="1" t="s">
        <v>348</v>
      </c>
      <c r="AW166" s="1" t="s">
        <v>159</v>
      </c>
      <c r="BA166" s="1" t="s">
        <v>344</v>
      </c>
      <c r="BB166" s="1">
        <v>130</v>
      </c>
      <c r="BC166" s="1">
        <v>160</v>
      </c>
      <c r="BD166" s="1">
        <v>1</v>
      </c>
      <c r="BE166" s="1">
        <v>0</v>
      </c>
      <c r="BF166" s="1">
        <v>1</v>
      </c>
      <c r="BG166" s="1">
        <v>0</v>
      </c>
      <c r="BH166" s="1">
        <v>0</v>
      </c>
      <c r="BI166" s="1">
        <v>0</v>
      </c>
      <c r="BJ166" s="1">
        <v>0</v>
      </c>
      <c r="BK166" s="1" t="s">
        <v>200</v>
      </c>
      <c r="BL166" s="1">
        <v>1985</v>
      </c>
      <c r="BM166" s="1" t="s">
        <v>159</v>
      </c>
      <c r="BO166" s="1">
        <v>3564</v>
      </c>
      <c r="BP166" s="1" t="s">
        <v>370</v>
      </c>
      <c r="BQ166" s="1" t="s">
        <v>343</v>
      </c>
      <c r="BR166" s="1" t="s">
        <v>408</v>
      </c>
      <c r="BS166" s="1" t="s">
        <v>213</v>
      </c>
      <c r="BT166" s="1" t="s">
        <v>212</v>
      </c>
    </row>
    <row r="167" spans="1:72" ht="75" x14ac:dyDescent="0.25">
      <c r="A167" s="1">
        <v>1469</v>
      </c>
      <c r="B167" s="1" t="s">
        <v>380</v>
      </c>
      <c r="C167" s="1" t="s">
        <v>380</v>
      </c>
      <c r="D167" s="1" t="s">
        <v>373</v>
      </c>
      <c r="E167" s="1" t="s">
        <v>357</v>
      </c>
      <c r="F167" s="1" t="s">
        <v>356</v>
      </c>
      <c r="G167" s="1" t="s">
        <v>355</v>
      </c>
      <c r="H167" s="1" t="s">
        <v>239</v>
      </c>
      <c r="I167" s="1" t="s">
        <v>180</v>
      </c>
      <c r="J167" s="1" t="s">
        <v>353</v>
      </c>
      <c r="K167" s="1" t="s">
        <v>352</v>
      </c>
      <c r="M167" s="1" t="s">
        <v>165</v>
      </c>
      <c r="R167" s="1" t="s">
        <v>159</v>
      </c>
      <c r="T167" s="1" t="s">
        <v>159</v>
      </c>
      <c r="W167" s="1" t="s">
        <v>156</v>
      </c>
      <c r="X167" s="1" t="s">
        <v>494</v>
      </c>
      <c r="Y167" s="1" t="s">
        <v>357</v>
      </c>
      <c r="Z167" s="1" t="s">
        <v>253</v>
      </c>
      <c r="AF167" s="1" t="s">
        <v>159</v>
      </c>
      <c r="AI167" s="1" t="s">
        <v>349</v>
      </c>
      <c r="AU167" s="1" t="s">
        <v>180</v>
      </c>
      <c r="AV167" s="1" t="s">
        <v>180</v>
      </c>
      <c r="AW167" s="1" t="s">
        <v>156</v>
      </c>
      <c r="AX167" s="1" t="s">
        <v>347</v>
      </c>
      <c r="AY167" s="1" t="s">
        <v>346</v>
      </c>
      <c r="AZ167" s="1" t="s">
        <v>231</v>
      </c>
      <c r="BA167" s="1" t="s">
        <v>392</v>
      </c>
      <c r="BB167" s="1">
        <v>999</v>
      </c>
      <c r="BC167" s="1">
        <v>999</v>
      </c>
      <c r="BD167" s="1">
        <v>0</v>
      </c>
      <c r="BE167" s="1">
        <v>1</v>
      </c>
      <c r="BF167" s="1">
        <v>0</v>
      </c>
      <c r="BG167" s="1">
        <v>0</v>
      </c>
      <c r="BH167" s="1">
        <v>0</v>
      </c>
      <c r="BI167" s="1">
        <v>0</v>
      </c>
      <c r="BJ167" s="1">
        <v>1</v>
      </c>
      <c r="BK167" s="1" t="s">
        <v>200</v>
      </c>
      <c r="BL167" s="1">
        <v>1975</v>
      </c>
      <c r="BM167" s="1" t="s">
        <v>159</v>
      </c>
      <c r="BO167" s="1">
        <v>3000</v>
      </c>
      <c r="BP167" s="1" t="s">
        <v>370</v>
      </c>
      <c r="BQ167" s="1" t="s">
        <v>343</v>
      </c>
      <c r="BR167" s="1" t="s">
        <v>343</v>
      </c>
      <c r="BS167" s="1" t="s">
        <v>206</v>
      </c>
      <c r="BT167" s="1" t="s">
        <v>212</v>
      </c>
    </row>
    <row r="168" spans="1:72" ht="45" hidden="1" x14ac:dyDescent="0.25">
      <c r="A168" s="1">
        <v>1469</v>
      </c>
      <c r="B168" s="1" t="s">
        <v>380</v>
      </c>
      <c r="C168" s="1" t="s">
        <v>493</v>
      </c>
      <c r="D168" s="1" t="s">
        <v>379</v>
      </c>
      <c r="E168" s="1" t="s">
        <v>414</v>
      </c>
      <c r="F168" s="1" t="s">
        <v>356</v>
      </c>
      <c r="G168" s="1" t="s">
        <v>240</v>
      </c>
      <c r="H168" s="1" t="s">
        <v>354</v>
      </c>
      <c r="I168" s="1" t="s">
        <v>180</v>
      </c>
      <c r="J168" s="1" t="s">
        <v>388</v>
      </c>
      <c r="K168" s="1" t="s">
        <v>352</v>
      </c>
      <c r="L168" s="1" t="s">
        <v>165</v>
      </c>
      <c r="M168" s="1" t="s">
        <v>165</v>
      </c>
      <c r="N168" s="1" t="s">
        <v>236</v>
      </c>
      <c r="O168" s="1" t="s">
        <v>236</v>
      </c>
      <c r="P168" s="1" t="s">
        <v>165</v>
      </c>
      <c r="Q168" s="1" t="s">
        <v>236</v>
      </c>
      <c r="R168" s="1" t="s">
        <v>159</v>
      </c>
      <c r="T168" s="1" t="s">
        <v>159</v>
      </c>
      <c r="Z168" s="1" t="s">
        <v>232</v>
      </c>
      <c r="AA168" s="1" t="s">
        <v>362</v>
      </c>
      <c r="AB168" s="1" t="s">
        <v>362</v>
      </c>
      <c r="AC168" s="1" t="s">
        <v>362</v>
      </c>
      <c r="AD168" s="1" t="s">
        <v>362</v>
      </c>
      <c r="AE168" s="1" t="s">
        <v>232</v>
      </c>
      <c r="AF168" s="1" t="s">
        <v>156</v>
      </c>
      <c r="AH168" s="1" t="s">
        <v>453</v>
      </c>
      <c r="AI168" s="1" t="s">
        <v>349</v>
      </c>
      <c r="AU168" s="1" t="s">
        <v>180</v>
      </c>
      <c r="AV168" s="1" t="s">
        <v>180</v>
      </c>
      <c r="AW168" s="1" t="s">
        <v>159</v>
      </c>
      <c r="BA168" s="1" t="s">
        <v>344</v>
      </c>
      <c r="BD168" s="1">
        <v>0</v>
      </c>
      <c r="BE168" s="1">
        <v>0</v>
      </c>
      <c r="BF168" s="1">
        <v>0</v>
      </c>
      <c r="BG168" s="1">
        <v>0</v>
      </c>
      <c r="BH168" s="1">
        <v>1</v>
      </c>
      <c r="BI168" s="1">
        <v>0</v>
      </c>
      <c r="BJ168" s="1">
        <v>1</v>
      </c>
      <c r="BK168" s="1" t="s">
        <v>200</v>
      </c>
      <c r="BL168" s="1">
        <v>1973</v>
      </c>
      <c r="BM168" s="1" t="s">
        <v>159</v>
      </c>
      <c r="BO168" s="1">
        <v>2194</v>
      </c>
      <c r="BP168" s="1" t="s">
        <v>370</v>
      </c>
      <c r="BQ168" s="1" t="s">
        <v>343</v>
      </c>
      <c r="BR168" s="1" t="s">
        <v>342</v>
      </c>
      <c r="BS168" s="1" t="s">
        <v>452</v>
      </c>
      <c r="BT168" s="1" t="s">
        <v>212</v>
      </c>
    </row>
    <row r="169" spans="1:72" ht="45" hidden="1" x14ac:dyDescent="0.25">
      <c r="A169" s="1">
        <v>1469</v>
      </c>
      <c r="B169" s="1" t="s">
        <v>380</v>
      </c>
      <c r="C169" s="1" t="s">
        <v>493</v>
      </c>
      <c r="D169" s="1" t="s">
        <v>379</v>
      </c>
      <c r="E169" s="1" t="s">
        <v>414</v>
      </c>
      <c r="F169" s="1" t="s">
        <v>356</v>
      </c>
      <c r="G169" s="1" t="s">
        <v>240</v>
      </c>
      <c r="H169" s="1" t="s">
        <v>354</v>
      </c>
      <c r="I169" s="1" t="s">
        <v>180</v>
      </c>
      <c r="J169" s="1" t="s">
        <v>388</v>
      </c>
      <c r="K169" s="1" t="s">
        <v>352</v>
      </c>
      <c r="L169" s="1" t="s">
        <v>165</v>
      </c>
      <c r="M169" s="1" t="s">
        <v>165</v>
      </c>
      <c r="N169" s="1" t="s">
        <v>236</v>
      </c>
      <c r="O169" s="1" t="s">
        <v>236</v>
      </c>
      <c r="P169" s="1" t="s">
        <v>165</v>
      </c>
      <c r="Q169" s="1" t="s">
        <v>236</v>
      </c>
      <c r="R169" s="1" t="s">
        <v>159</v>
      </c>
      <c r="T169" s="1" t="s">
        <v>159</v>
      </c>
      <c r="W169" s="1" t="s">
        <v>156</v>
      </c>
      <c r="X169" s="1" t="s">
        <v>451</v>
      </c>
      <c r="Y169" s="1" t="s">
        <v>386</v>
      </c>
      <c r="Z169" s="1" t="s">
        <v>232</v>
      </c>
      <c r="AA169" s="1" t="s">
        <v>362</v>
      </c>
      <c r="AB169" s="1" t="s">
        <v>362</v>
      </c>
      <c r="AC169" s="1" t="s">
        <v>362</v>
      </c>
      <c r="AD169" s="1" t="s">
        <v>362</v>
      </c>
      <c r="AE169" s="1" t="s">
        <v>232</v>
      </c>
      <c r="AF169" s="1" t="s">
        <v>159</v>
      </c>
      <c r="AI169" s="1" t="s">
        <v>349</v>
      </c>
      <c r="AU169" s="1" t="s">
        <v>180</v>
      </c>
      <c r="AV169" s="1" t="s">
        <v>180</v>
      </c>
      <c r="AW169" s="1" t="s">
        <v>159</v>
      </c>
      <c r="BA169" s="1" t="s">
        <v>344</v>
      </c>
      <c r="BD169" s="1">
        <v>0</v>
      </c>
      <c r="BE169" s="1">
        <v>0</v>
      </c>
      <c r="BF169" s="1">
        <v>0</v>
      </c>
      <c r="BG169" s="1">
        <v>0</v>
      </c>
      <c r="BH169" s="1">
        <v>1</v>
      </c>
      <c r="BI169" s="1">
        <v>0</v>
      </c>
      <c r="BJ169" s="1">
        <v>1</v>
      </c>
      <c r="BK169" s="1" t="s">
        <v>200</v>
      </c>
      <c r="BL169" s="1">
        <v>1973</v>
      </c>
      <c r="BM169" s="1" t="s">
        <v>159</v>
      </c>
      <c r="BO169" s="1">
        <v>1203</v>
      </c>
      <c r="BP169" s="1" t="s">
        <v>370</v>
      </c>
      <c r="BQ169" s="1" t="s">
        <v>343</v>
      </c>
      <c r="BR169" s="1" t="s">
        <v>342</v>
      </c>
      <c r="BS169" s="1" t="s">
        <v>452</v>
      </c>
      <c r="BT169" s="1" t="s">
        <v>212</v>
      </c>
    </row>
    <row r="170" spans="1:72" ht="45" hidden="1" x14ac:dyDescent="0.25">
      <c r="A170" s="1">
        <v>1469</v>
      </c>
      <c r="B170" s="1" t="s">
        <v>375</v>
      </c>
      <c r="C170" s="1" t="s">
        <v>492</v>
      </c>
      <c r="D170" s="1" t="s">
        <v>373</v>
      </c>
      <c r="E170" s="1" t="s">
        <v>357</v>
      </c>
      <c r="F170" s="1" t="s">
        <v>254</v>
      </c>
      <c r="G170" s="1" t="s">
        <v>355</v>
      </c>
      <c r="H170" s="1" t="s">
        <v>239</v>
      </c>
      <c r="I170" s="1" t="s">
        <v>180</v>
      </c>
      <c r="J170" s="1" t="s">
        <v>388</v>
      </c>
      <c r="K170" s="1" t="s">
        <v>421</v>
      </c>
      <c r="L170" s="1" t="s">
        <v>363</v>
      </c>
      <c r="M170" s="1" t="s">
        <v>236</v>
      </c>
      <c r="N170" s="1" t="s">
        <v>363</v>
      </c>
      <c r="O170" s="1" t="s">
        <v>236</v>
      </c>
      <c r="P170" s="1" t="s">
        <v>363</v>
      </c>
      <c r="Q170" s="1" t="s">
        <v>236</v>
      </c>
      <c r="R170" s="1" t="s">
        <v>159</v>
      </c>
      <c r="T170" s="1" t="s">
        <v>159</v>
      </c>
      <c r="W170" s="1" t="s">
        <v>156</v>
      </c>
      <c r="Z170" s="1" t="s">
        <v>233</v>
      </c>
      <c r="AA170" s="1" t="s">
        <v>385</v>
      </c>
      <c r="AB170" s="1" t="s">
        <v>362</v>
      </c>
      <c r="AC170" s="1" t="s">
        <v>362</v>
      </c>
      <c r="AD170" s="1" t="s">
        <v>362</v>
      </c>
      <c r="AE170" s="1" t="s">
        <v>362</v>
      </c>
      <c r="AF170" s="1" t="s">
        <v>159</v>
      </c>
      <c r="AI170" s="1" t="s">
        <v>349</v>
      </c>
      <c r="AU170" s="1" t="s">
        <v>180</v>
      </c>
      <c r="AV170" s="1" t="s">
        <v>180</v>
      </c>
      <c r="AW170" s="1" t="s">
        <v>159</v>
      </c>
      <c r="BD170" s="1" t="s">
        <v>150</v>
      </c>
      <c r="BE170" s="1" t="s">
        <v>150</v>
      </c>
      <c r="BF170" s="1" t="s">
        <v>150</v>
      </c>
      <c r="BG170" s="1" t="s">
        <v>150</v>
      </c>
      <c r="BH170" s="1" t="s">
        <v>150</v>
      </c>
      <c r="BI170" s="1" t="s">
        <v>150</v>
      </c>
      <c r="BJ170" s="1" t="s">
        <v>150</v>
      </c>
    </row>
    <row r="171" spans="1:72" ht="45" x14ac:dyDescent="0.25">
      <c r="A171" s="1">
        <v>1469</v>
      </c>
      <c r="B171" s="1" t="s">
        <v>416</v>
      </c>
      <c r="C171" s="1" t="s">
        <v>491</v>
      </c>
      <c r="D171" s="1" t="s">
        <v>415</v>
      </c>
      <c r="E171" s="1" t="s">
        <v>414</v>
      </c>
      <c r="F171" s="1" t="s">
        <v>356</v>
      </c>
      <c r="G171" s="1" t="s">
        <v>355</v>
      </c>
      <c r="H171" s="1" t="s">
        <v>366</v>
      </c>
      <c r="I171" s="1" t="s">
        <v>180</v>
      </c>
      <c r="J171" s="1" t="s">
        <v>353</v>
      </c>
      <c r="K171" s="1" t="s">
        <v>352</v>
      </c>
      <c r="M171" s="1" t="s">
        <v>165</v>
      </c>
      <c r="R171" s="1" t="s">
        <v>159</v>
      </c>
      <c r="T171" s="1" t="s">
        <v>159</v>
      </c>
      <c r="W171" s="1" t="s">
        <v>159</v>
      </c>
      <c r="Z171" s="1" t="s">
        <v>233</v>
      </c>
      <c r="AA171" s="1" t="s">
        <v>362</v>
      </c>
      <c r="AB171" s="1" t="s">
        <v>362</v>
      </c>
      <c r="AC171" s="1" t="s">
        <v>362</v>
      </c>
      <c r="AD171" s="1" t="s">
        <v>362</v>
      </c>
      <c r="AE171" s="1" t="s">
        <v>362</v>
      </c>
      <c r="AF171" s="1" t="s">
        <v>159</v>
      </c>
      <c r="AI171" s="1" t="s">
        <v>349</v>
      </c>
      <c r="AU171" s="1" t="s">
        <v>180</v>
      </c>
      <c r="AV171" s="1" t="s">
        <v>180</v>
      </c>
      <c r="AW171" s="1" t="s">
        <v>156</v>
      </c>
      <c r="AX171" s="1" t="s">
        <v>347</v>
      </c>
      <c r="AY171" s="1" t="s">
        <v>346</v>
      </c>
      <c r="AZ171" s="1" t="s">
        <v>231</v>
      </c>
      <c r="BA171" s="1" t="s">
        <v>344</v>
      </c>
      <c r="BB171" s="1">
        <v>230</v>
      </c>
      <c r="BC171" s="1">
        <v>300</v>
      </c>
      <c r="BD171" s="1">
        <v>0</v>
      </c>
      <c r="BE171" s="1">
        <v>1</v>
      </c>
      <c r="BF171" s="1">
        <v>0</v>
      </c>
      <c r="BG171" s="1">
        <v>0</v>
      </c>
      <c r="BH171" s="1">
        <v>0</v>
      </c>
      <c r="BI171" s="1">
        <v>0</v>
      </c>
      <c r="BJ171" s="1">
        <v>1</v>
      </c>
      <c r="BK171" s="1" t="s">
        <v>200</v>
      </c>
      <c r="BL171" s="1">
        <v>1987</v>
      </c>
      <c r="BM171" s="1" t="s">
        <v>156</v>
      </c>
      <c r="BN171" s="1" t="s">
        <v>490</v>
      </c>
      <c r="BP171" s="1" t="s">
        <v>370</v>
      </c>
      <c r="BQ171" s="1" t="s">
        <v>391</v>
      </c>
      <c r="BR171" s="1" t="s">
        <v>343</v>
      </c>
      <c r="BS171" s="1" t="s">
        <v>206</v>
      </c>
      <c r="BT171" s="1" t="s">
        <v>212</v>
      </c>
    </row>
    <row r="172" spans="1:72" ht="45" hidden="1" x14ac:dyDescent="0.25">
      <c r="A172" s="1">
        <v>1469</v>
      </c>
      <c r="B172" s="1" t="s">
        <v>380</v>
      </c>
      <c r="C172" s="1" t="s">
        <v>398</v>
      </c>
      <c r="D172" s="1" t="s">
        <v>379</v>
      </c>
      <c r="E172" s="1" t="s">
        <v>357</v>
      </c>
      <c r="F172" s="1" t="s">
        <v>356</v>
      </c>
      <c r="G172" s="1" t="s">
        <v>355</v>
      </c>
      <c r="H172" s="1" t="s">
        <v>366</v>
      </c>
      <c r="I172" s="1" t="s">
        <v>180</v>
      </c>
      <c r="J172" s="1" t="s">
        <v>388</v>
      </c>
      <c r="K172" s="1" t="s">
        <v>364</v>
      </c>
      <c r="L172" s="1" t="s">
        <v>236</v>
      </c>
      <c r="M172" s="1" t="s">
        <v>236</v>
      </c>
      <c r="N172" s="1" t="s">
        <v>236</v>
      </c>
      <c r="O172" s="1" t="s">
        <v>236</v>
      </c>
      <c r="P172" s="1" t="s">
        <v>236</v>
      </c>
      <c r="Q172" s="1" t="s">
        <v>236</v>
      </c>
      <c r="R172" s="1" t="s">
        <v>159</v>
      </c>
      <c r="T172" s="1" t="s">
        <v>159</v>
      </c>
      <c r="W172" s="1" t="s">
        <v>156</v>
      </c>
      <c r="X172" s="1" t="s">
        <v>489</v>
      </c>
      <c r="Y172" s="1" t="s">
        <v>357</v>
      </c>
      <c r="BD172" s="1" t="s">
        <v>150</v>
      </c>
      <c r="BE172" s="1" t="s">
        <v>150</v>
      </c>
      <c r="BF172" s="1" t="s">
        <v>150</v>
      </c>
      <c r="BG172" s="1" t="s">
        <v>150</v>
      </c>
      <c r="BH172" s="1" t="s">
        <v>150</v>
      </c>
      <c r="BI172" s="1" t="s">
        <v>150</v>
      </c>
      <c r="BJ172" s="1" t="s">
        <v>150</v>
      </c>
    </row>
    <row r="173" spans="1:72" ht="45" x14ac:dyDescent="0.25">
      <c r="A173" s="1">
        <v>1469</v>
      </c>
      <c r="B173" s="1" t="s">
        <v>416</v>
      </c>
      <c r="C173" s="1" t="s">
        <v>436</v>
      </c>
      <c r="D173" s="1" t="s">
        <v>415</v>
      </c>
      <c r="E173" s="1" t="s">
        <v>372</v>
      </c>
      <c r="F173" s="1" t="s">
        <v>356</v>
      </c>
      <c r="G173" s="1" t="s">
        <v>355</v>
      </c>
      <c r="H173" s="1" t="s">
        <v>354</v>
      </c>
      <c r="I173" s="1" t="s">
        <v>180</v>
      </c>
      <c r="J173" s="1" t="s">
        <v>388</v>
      </c>
      <c r="K173" s="1" t="s">
        <v>352</v>
      </c>
      <c r="N173" s="1" t="s">
        <v>165</v>
      </c>
      <c r="R173" s="1" t="s">
        <v>159</v>
      </c>
      <c r="T173" s="1" t="s">
        <v>159</v>
      </c>
      <c r="W173" s="1" t="s">
        <v>156</v>
      </c>
      <c r="X173" s="1" t="s">
        <v>488</v>
      </c>
      <c r="Y173" s="1" t="s">
        <v>357</v>
      </c>
      <c r="Z173" s="1" t="s">
        <v>232</v>
      </c>
      <c r="AF173" s="1" t="s">
        <v>159</v>
      </c>
      <c r="AI173" s="1" t="s">
        <v>349</v>
      </c>
      <c r="AU173" s="1" t="s">
        <v>180</v>
      </c>
      <c r="AV173" s="1" t="s">
        <v>180</v>
      </c>
      <c r="AW173" s="1" t="s">
        <v>156</v>
      </c>
      <c r="AX173" s="1" t="s">
        <v>347</v>
      </c>
      <c r="AY173" s="1" t="s">
        <v>346</v>
      </c>
      <c r="AZ173" s="1" t="s">
        <v>231</v>
      </c>
      <c r="BA173" s="1" t="s">
        <v>344</v>
      </c>
      <c r="BB173" s="1">
        <v>450</v>
      </c>
      <c r="BC173" s="1">
        <v>450</v>
      </c>
      <c r="BD173" s="1">
        <v>0</v>
      </c>
      <c r="BE173" s="1">
        <v>0</v>
      </c>
      <c r="BF173" s="1">
        <v>0</v>
      </c>
      <c r="BG173" s="1">
        <v>0</v>
      </c>
      <c r="BH173" s="1">
        <v>1</v>
      </c>
      <c r="BI173" s="1">
        <v>0</v>
      </c>
      <c r="BJ173" s="1">
        <v>1</v>
      </c>
      <c r="BK173" s="1" t="s">
        <v>200</v>
      </c>
      <c r="BL173" s="1">
        <v>1968</v>
      </c>
      <c r="BM173" s="1" t="s">
        <v>159</v>
      </c>
      <c r="BO173" s="1">
        <v>2200</v>
      </c>
      <c r="BP173" s="1" t="s">
        <v>370</v>
      </c>
      <c r="BQ173" s="1" t="s">
        <v>408</v>
      </c>
      <c r="BR173" s="1" t="s">
        <v>342</v>
      </c>
      <c r="BS173" s="1" t="s">
        <v>206</v>
      </c>
      <c r="BT173" s="1" t="s">
        <v>212</v>
      </c>
    </row>
    <row r="174" spans="1:72" ht="75" x14ac:dyDescent="0.25">
      <c r="A174" s="1">
        <v>1469</v>
      </c>
      <c r="B174" s="1" t="s">
        <v>375</v>
      </c>
      <c r="C174" s="1" t="s">
        <v>487</v>
      </c>
      <c r="D174" s="1" t="s">
        <v>373</v>
      </c>
      <c r="E174" s="1" t="s">
        <v>357</v>
      </c>
      <c r="F174" s="1" t="s">
        <v>254</v>
      </c>
      <c r="G174" s="1" t="s">
        <v>355</v>
      </c>
      <c r="H174" s="1" t="s">
        <v>239</v>
      </c>
      <c r="I174" s="1" t="s">
        <v>180</v>
      </c>
      <c r="J174" s="1" t="s">
        <v>353</v>
      </c>
      <c r="K174" s="1" t="s">
        <v>364</v>
      </c>
      <c r="L174" s="1" t="s">
        <v>236</v>
      </c>
      <c r="M174" s="1" t="s">
        <v>363</v>
      </c>
      <c r="N174" s="1" t="s">
        <v>363</v>
      </c>
      <c r="O174" s="1" t="s">
        <v>236</v>
      </c>
      <c r="P174" s="1" t="s">
        <v>236</v>
      </c>
      <c r="Q174" s="1" t="s">
        <v>236</v>
      </c>
      <c r="R174" s="1" t="s">
        <v>159</v>
      </c>
      <c r="T174" s="1" t="s">
        <v>159</v>
      </c>
      <c r="W174" s="1" t="s">
        <v>159</v>
      </c>
      <c r="Z174" s="1" t="s">
        <v>385</v>
      </c>
      <c r="AA174" s="1" t="s">
        <v>253</v>
      </c>
      <c r="AB174" s="1" t="s">
        <v>362</v>
      </c>
      <c r="AC174" s="1" t="s">
        <v>362</v>
      </c>
      <c r="AD174" s="1" t="s">
        <v>362</v>
      </c>
      <c r="AE174" s="1" t="s">
        <v>362</v>
      </c>
      <c r="AF174" s="1" t="s">
        <v>159</v>
      </c>
      <c r="AI174" s="1" t="s">
        <v>349</v>
      </c>
      <c r="AU174" s="1" t="s">
        <v>180</v>
      </c>
      <c r="AV174" s="1" t="s">
        <v>348</v>
      </c>
      <c r="AW174" s="1" t="s">
        <v>159</v>
      </c>
      <c r="BA174" s="1" t="s">
        <v>392</v>
      </c>
      <c r="BB174" s="1">
        <v>140</v>
      </c>
      <c r="BC174" s="1">
        <v>160</v>
      </c>
      <c r="BD174" s="1">
        <v>0</v>
      </c>
      <c r="BE174" s="1">
        <v>1</v>
      </c>
      <c r="BF174" s="1">
        <v>0</v>
      </c>
      <c r="BG174" s="1">
        <v>0</v>
      </c>
      <c r="BH174" s="1">
        <v>0</v>
      </c>
      <c r="BI174" s="1">
        <v>0</v>
      </c>
      <c r="BJ174" s="1">
        <v>1</v>
      </c>
      <c r="BK174" s="1" t="s">
        <v>200</v>
      </c>
      <c r="BL174" s="1">
        <v>1995</v>
      </c>
      <c r="BM174" s="1" t="s">
        <v>159</v>
      </c>
      <c r="BO174" s="1">
        <v>5200</v>
      </c>
      <c r="BP174" s="1" t="s">
        <v>203</v>
      </c>
      <c r="BQ174" s="1" t="s">
        <v>342</v>
      </c>
      <c r="BR174" s="1" t="s">
        <v>205</v>
      </c>
      <c r="BS174" s="1" t="s">
        <v>213</v>
      </c>
      <c r="BT174" s="1" t="s">
        <v>212</v>
      </c>
    </row>
    <row r="175" spans="1:72" ht="60" hidden="1" x14ac:dyDescent="0.25">
      <c r="A175" s="1">
        <v>1469</v>
      </c>
      <c r="B175" s="1" t="s">
        <v>380</v>
      </c>
      <c r="C175" s="1" t="s">
        <v>486</v>
      </c>
      <c r="D175" s="1" t="s">
        <v>379</v>
      </c>
      <c r="E175" s="1" t="s">
        <v>372</v>
      </c>
      <c r="F175" s="1" t="s">
        <v>356</v>
      </c>
      <c r="G175" s="1" t="s">
        <v>240</v>
      </c>
      <c r="H175" s="1" t="s">
        <v>366</v>
      </c>
      <c r="I175" s="1" t="s">
        <v>180</v>
      </c>
      <c r="J175" s="1" t="s">
        <v>353</v>
      </c>
      <c r="K175" s="1" t="s">
        <v>352</v>
      </c>
      <c r="L175" s="1" t="s">
        <v>236</v>
      </c>
      <c r="M175" s="1" t="s">
        <v>236</v>
      </c>
      <c r="N175" s="1" t="s">
        <v>236</v>
      </c>
      <c r="O175" s="1" t="s">
        <v>236</v>
      </c>
      <c r="P175" s="1" t="s">
        <v>165</v>
      </c>
      <c r="Q175" s="1" t="s">
        <v>236</v>
      </c>
      <c r="R175" s="1" t="s">
        <v>156</v>
      </c>
      <c r="S175" s="1" t="s">
        <v>458</v>
      </c>
      <c r="T175" s="1" t="s">
        <v>159</v>
      </c>
      <c r="W175" s="1" t="s">
        <v>156</v>
      </c>
      <c r="X175" s="1" t="s">
        <v>485</v>
      </c>
      <c r="Y175" s="1" t="s">
        <v>386</v>
      </c>
      <c r="Z175" s="1" t="s">
        <v>385</v>
      </c>
      <c r="AA175" s="1" t="s">
        <v>253</v>
      </c>
      <c r="AB175" s="1" t="s">
        <v>362</v>
      </c>
      <c r="AC175" s="1" t="s">
        <v>362</v>
      </c>
      <c r="AD175" s="1" t="s">
        <v>362</v>
      </c>
      <c r="AE175" s="1" t="s">
        <v>253</v>
      </c>
      <c r="AF175" s="1" t="s">
        <v>159</v>
      </c>
      <c r="AI175" s="1" t="s">
        <v>475</v>
      </c>
      <c r="AJ175" s="1" t="s">
        <v>484</v>
      </c>
      <c r="AL175" s="1" t="s">
        <v>483</v>
      </c>
      <c r="AM175" s="1" t="s">
        <v>471</v>
      </c>
      <c r="AN175" s="1" t="s">
        <v>471</v>
      </c>
      <c r="AO175" s="1" t="s">
        <v>471</v>
      </c>
      <c r="AP175" s="1" t="s">
        <v>471</v>
      </c>
      <c r="AQ175" s="1" t="s">
        <v>472</v>
      </c>
      <c r="AR175" s="1" t="s">
        <v>472</v>
      </c>
      <c r="AS175" s="1" t="s">
        <v>472</v>
      </c>
      <c r="AT175" s="1" t="s">
        <v>482</v>
      </c>
      <c r="AU175" s="1" t="s">
        <v>176</v>
      </c>
      <c r="AV175" s="1" t="s">
        <v>348</v>
      </c>
      <c r="AW175" s="1" t="s">
        <v>156</v>
      </c>
      <c r="AX175" s="1" t="s">
        <v>347</v>
      </c>
      <c r="AY175" s="1" t="s">
        <v>346</v>
      </c>
      <c r="AZ175" s="1" t="s">
        <v>231</v>
      </c>
      <c r="BA175" s="1" t="s">
        <v>361</v>
      </c>
      <c r="BB175" s="1">
        <v>250</v>
      </c>
      <c r="BC175" s="1">
        <v>300</v>
      </c>
      <c r="BD175" s="1">
        <v>0</v>
      </c>
      <c r="BE175" s="1">
        <v>1</v>
      </c>
      <c r="BF175" s="1">
        <v>0</v>
      </c>
      <c r="BG175" s="1">
        <v>1</v>
      </c>
      <c r="BH175" s="1">
        <v>0</v>
      </c>
      <c r="BI175" s="1">
        <v>0</v>
      </c>
      <c r="BJ175" s="1">
        <v>0</v>
      </c>
      <c r="BK175" s="1" t="s">
        <v>200</v>
      </c>
      <c r="BL175" s="1">
        <v>1978</v>
      </c>
      <c r="BM175" s="1" t="s">
        <v>159</v>
      </c>
      <c r="BO175" s="1">
        <v>7632</v>
      </c>
      <c r="BP175" s="1" t="s">
        <v>203</v>
      </c>
      <c r="BQ175" s="1" t="s">
        <v>205</v>
      </c>
      <c r="BR175" s="1" t="s">
        <v>391</v>
      </c>
      <c r="BS175" s="1" t="s">
        <v>243</v>
      </c>
      <c r="BT175" s="1" t="s">
        <v>481</v>
      </c>
    </row>
    <row r="176" spans="1:72" ht="45" x14ac:dyDescent="0.25">
      <c r="A176" s="1">
        <v>1469</v>
      </c>
      <c r="B176" s="1" t="s">
        <v>416</v>
      </c>
      <c r="C176" s="1" t="s">
        <v>461</v>
      </c>
      <c r="D176" s="1" t="s">
        <v>415</v>
      </c>
      <c r="E176" s="1" t="s">
        <v>357</v>
      </c>
      <c r="F176" s="1" t="s">
        <v>356</v>
      </c>
      <c r="G176" s="1" t="s">
        <v>355</v>
      </c>
      <c r="H176" s="1" t="s">
        <v>239</v>
      </c>
      <c r="I176" s="1" t="s">
        <v>180</v>
      </c>
      <c r="J176" s="1" t="s">
        <v>353</v>
      </c>
      <c r="K176" s="1" t="s">
        <v>352</v>
      </c>
      <c r="L176" s="1" t="s">
        <v>236</v>
      </c>
      <c r="M176" s="1" t="s">
        <v>236</v>
      </c>
      <c r="N176" s="1" t="s">
        <v>236</v>
      </c>
      <c r="O176" s="1" t="s">
        <v>363</v>
      </c>
      <c r="P176" s="1" t="s">
        <v>236</v>
      </c>
      <c r="Q176" s="1" t="s">
        <v>236</v>
      </c>
      <c r="R176" s="1" t="s">
        <v>159</v>
      </c>
      <c r="T176" s="1" t="s">
        <v>159</v>
      </c>
      <c r="W176" s="1" t="s">
        <v>156</v>
      </c>
      <c r="X176" s="1" t="s">
        <v>480</v>
      </c>
      <c r="Y176" s="1" t="s">
        <v>357</v>
      </c>
      <c r="Z176" s="1" t="s">
        <v>385</v>
      </c>
      <c r="AA176" s="1" t="s">
        <v>253</v>
      </c>
      <c r="AB176" s="1" t="s">
        <v>362</v>
      </c>
      <c r="AC176" s="1" t="s">
        <v>362</v>
      </c>
      <c r="AD176" s="1" t="s">
        <v>362</v>
      </c>
      <c r="AE176" s="1" t="s">
        <v>253</v>
      </c>
      <c r="AF176" s="1" t="s">
        <v>156</v>
      </c>
      <c r="AI176" s="1" t="s">
        <v>349</v>
      </c>
      <c r="AU176" s="1" t="s">
        <v>180</v>
      </c>
      <c r="AV176" s="1" t="s">
        <v>176</v>
      </c>
      <c r="AW176" s="1" t="s">
        <v>156</v>
      </c>
      <c r="AX176" s="1" t="s">
        <v>347</v>
      </c>
      <c r="AY176" s="1" t="s">
        <v>346</v>
      </c>
      <c r="AZ176" s="1" t="s">
        <v>231</v>
      </c>
      <c r="BA176" s="1" t="s">
        <v>344</v>
      </c>
      <c r="BB176" s="1">
        <v>160</v>
      </c>
      <c r="BC176" s="1">
        <v>180</v>
      </c>
      <c r="BD176" s="1">
        <v>0</v>
      </c>
      <c r="BE176" s="1">
        <v>1</v>
      </c>
      <c r="BF176" s="1">
        <v>0</v>
      </c>
      <c r="BG176" s="1">
        <v>0</v>
      </c>
      <c r="BH176" s="1">
        <v>0</v>
      </c>
      <c r="BI176" s="1">
        <v>0</v>
      </c>
      <c r="BJ176" s="1">
        <v>1</v>
      </c>
      <c r="BK176" s="1" t="s">
        <v>200</v>
      </c>
      <c r="BL176" s="1">
        <v>1992</v>
      </c>
      <c r="BM176" s="1" t="s">
        <v>159</v>
      </c>
      <c r="BO176" s="1">
        <v>3212</v>
      </c>
      <c r="BP176" s="1" t="s">
        <v>370</v>
      </c>
      <c r="BQ176" s="1" t="s">
        <v>391</v>
      </c>
      <c r="BR176" s="1" t="s">
        <v>205</v>
      </c>
      <c r="BS176" s="1" t="s">
        <v>213</v>
      </c>
      <c r="BT176" s="1" t="s">
        <v>212</v>
      </c>
    </row>
    <row r="177" spans="1:72" ht="60" hidden="1" x14ac:dyDescent="0.25">
      <c r="A177" s="1">
        <v>1469</v>
      </c>
      <c r="B177" s="1" t="s">
        <v>416</v>
      </c>
      <c r="C177" s="1" t="s">
        <v>461</v>
      </c>
      <c r="D177" s="1" t="s">
        <v>415</v>
      </c>
      <c r="E177" s="1" t="s">
        <v>357</v>
      </c>
      <c r="F177" s="1" t="s">
        <v>254</v>
      </c>
      <c r="G177" s="1" t="s">
        <v>240</v>
      </c>
      <c r="H177" s="1" t="s">
        <v>239</v>
      </c>
      <c r="I177" s="1" t="s">
        <v>180</v>
      </c>
      <c r="J177" s="1" t="s">
        <v>353</v>
      </c>
      <c r="K177" s="1" t="s">
        <v>364</v>
      </c>
      <c r="L177" s="1" t="s">
        <v>236</v>
      </c>
      <c r="M177" s="1" t="s">
        <v>236</v>
      </c>
      <c r="N177" s="1" t="s">
        <v>363</v>
      </c>
      <c r="O177" s="1" t="s">
        <v>236</v>
      </c>
      <c r="P177" s="1" t="s">
        <v>236</v>
      </c>
      <c r="Q177" s="1" t="s">
        <v>236</v>
      </c>
      <c r="R177" s="1" t="s">
        <v>159</v>
      </c>
      <c r="T177" s="1" t="s">
        <v>159</v>
      </c>
      <c r="W177" s="1" t="s">
        <v>159</v>
      </c>
      <c r="Z177" s="1" t="s">
        <v>385</v>
      </c>
      <c r="AA177" s="1" t="s">
        <v>362</v>
      </c>
      <c r="AB177" s="1" t="s">
        <v>233</v>
      </c>
      <c r="AC177" s="1" t="s">
        <v>362</v>
      </c>
      <c r="AD177" s="1" t="s">
        <v>362</v>
      </c>
      <c r="AE177" s="1" t="s">
        <v>362</v>
      </c>
      <c r="AF177" s="1" t="s">
        <v>159</v>
      </c>
      <c r="AI177" s="1" t="s">
        <v>349</v>
      </c>
      <c r="AU177" s="1" t="s">
        <v>180</v>
      </c>
      <c r="AV177" s="1" t="s">
        <v>180</v>
      </c>
      <c r="AW177" s="1" t="s">
        <v>159</v>
      </c>
      <c r="BA177" s="1" t="s">
        <v>361</v>
      </c>
      <c r="BB177" s="1">
        <v>160</v>
      </c>
      <c r="BC177" s="1">
        <v>140</v>
      </c>
      <c r="BD177" s="1">
        <v>0</v>
      </c>
      <c r="BE177" s="1">
        <v>1</v>
      </c>
      <c r="BF177" s="1">
        <v>0</v>
      </c>
      <c r="BG177" s="1">
        <v>1</v>
      </c>
      <c r="BH177" s="1">
        <v>0</v>
      </c>
      <c r="BI177" s="1">
        <v>0</v>
      </c>
      <c r="BJ177" s="1">
        <v>0</v>
      </c>
      <c r="BK177" s="1" t="s">
        <v>200</v>
      </c>
      <c r="BL177" s="1">
        <v>1996</v>
      </c>
      <c r="BM177" s="1" t="s">
        <v>159</v>
      </c>
      <c r="BO177" s="1">
        <v>3142</v>
      </c>
      <c r="BP177" s="1" t="s">
        <v>401</v>
      </c>
      <c r="BQ177" s="1" t="s">
        <v>343</v>
      </c>
      <c r="BR177" s="1" t="s">
        <v>343</v>
      </c>
      <c r="BS177" s="1" t="s">
        <v>206</v>
      </c>
      <c r="BT177" s="1" t="s">
        <v>212</v>
      </c>
    </row>
    <row r="178" spans="1:72" ht="60" hidden="1" x14ac:dyDescent="0.25">
      <c r="A178" s="1">
        <v>1469</v>
      </c>
      <c r="B178" s="1" t="s">
        <v>416</v>
      </c>
      <c r="C178" s="1" t="s">
        <v>479</v>
      </c>
      <c r="D178" s="1" t="s">
        <v>415</v>
      </c>
      <c r="E178" s="1" t="s">
        <v>357</v>
      </c>
      <c r="F178" s="1" t="s">
        <v>356</v>
      </c>
      <c r="G178" s="1" t="s">
        <v>240</v>
      </c>
      <c r="H178" s="1" t="s">
        <v>378</v>
      </c>
      <c r="I178" s="1" t="s">
        <v>180</v>
      </c>
      <c r="J178" s="1" t="s">
        <v>419</v>
      </c>
      <c r="K178" s="1" t="s">
        <v>478</v>
      </c>
      <c r="L178" s="1" t="s">
        <v>165</v>
      </c>
      <c r="M178" s="1" t="s">
        <v>236</v>
      </c>
      <c r="N178" s="1" t="s">
        <v>165</v>
      </c>
      <c r="O178" s="1" t="s">
        <v>236</v>
      </c>
      <c r="P178" s="1" t="s">
        <v>236</v>
      </c>
      <c r="Q178" s="1" t="s">
        <v>236</v>
      </c>
      <c r="R178" s="1" t="s">
        <v>156</v>
      </c>
      <c r="S178" s="6" t="s">
        <v>458</v>
      </c>
      <c r="T178" s="1" t="s">
        <v>159</v>
      </c>
      <c r="W178" s="1" t="s">
        <v>159</v>
      </c>
      <c r="BD178" s="1" t="s">
        <v>150</v>
      </c>
      <c r="BE178" s="1" t="s">
        <v>150</v>
      </c>
      <c r="BF178" s="1" t="s">
        <v>150</v>
      </c>
      <c r="BG178" s="1" t="s">
        <v>150</v>
      </c>
      <c r="BH178" s="1" t="s">
        <v>150</v>
      </c>
      <c r="BI178" s="1" t="s">
        <v>150</v>
      </c>
      <c r="BJ178" s="1" t="s">
        <v>150</v>
      </c>
    </row>
    <row r="179" spans="1:72" ht="45" x14ac:dyDescent="0.25">
      <c r="A179" s="1">
        <v>1469</v>
      </c>
      <c r="B179" s="1" t="s">
        <v>360</v>
      </c>
      <c r="C179" s="1" t="s">
        <v>477</v>
      </c>
      <c r="D179" s="1" t="s">
        <v>358</v>
      </c>
      <c r="E179" s="1" t="s">
        <v>372</v>
      </c>
      <c r="F179" s="1" t="s">
        <v>254</v>
      </c>
      <c r="G179" s="1" t="s">
        <v>355</v>
      </c>
      <c r="H179" s="1" t="s">
        <v>354</v>
      </c>
      <c r="I179" s="1" t="s">
        <v>180</v>
      </c>
      <c r="J179" s="1" t="s">
        <v>388</v>
      </c>
      <c r="K179" s="1" t="s">
        <v>421</v>
      </c>
      <c r="L179" s="1" t="s">
        <v>363</v>
      </c>
      <c r="M179" s="1" t="s">
        <v>236</v>
      </c>
      <c r="N179" s="1" t="s">
        <v>236</v>
      </c>
      <c r="O179" s="1" t="s">
        <v>363</v>
      </c>
      <c r="P179" s="1" t="s">
        <v>236</v>
      </c>
      <c r="Q179" s="1" t="s">
        <v>236</v>
      </c>
      <c r="R179" s="1" t="s">
        <v>159</v>
      </c>
      <c r="T179" s="1" t="s">
        <v>159</v>
      </c>
      <c r="W179" s="1" t="s">
        <v>156</v>
      </c>
      <c r="Y179" s="1" t="s">
        <v>357</v>
      </c>
      <c r="Z179" s="1" t="s">
        <v>385</v>
      </c>
      <c r="AA179" s="1" t="s">
        <v>253</v>
      </c>
      <c r="AB179" s="1" t="s">
        <v>362</v>
      </c>
      <c r="AC179" s="1" t="s">
        <v>362</v>
      </c>
      <c r="AD179" s="1" t="s">
        <v>362</v>
      </c>
      <c r="AE179" s="1" t="s">
        <v>362</v>
      </c>
      <c r="AF179" s="1" t="s">
        <v>159</v>
      </c>
      <c r="AI179" s="1" t="s">
        <v>349</v>
      </c>
      <c r="AU179" s="1" t="s">
        <v>180</v>
      </c>
      <c r="AV179" s="1" t="s">
        <v>176</v>
      </c>
      <c r="AW179" s="1" t="s">
        <v>159</v>
      </c>
      <c r="BA179" s="1" t="s">
        <v>344</v>
      </c>
      <c r="BB179" s="1">
        <v>150</v>
      </c>
      <c r="BC179" s="1">
        <v>250</v>
      </c>
      <c r="BD179" s="1">
        <v>0</v>
      </c>
      <c r="BE179" s="1">
        <v>1</v>
      </c>
      <c r="BF179" s="1">
        <v>0</v>
      </c>
      <c r="BG179" s="1">
        <v>0</v>
      </c>
      <c r="BH179" s="1">
        <v>1</v>
      </c>
      <c r="BI179" s="1">
        <v>0</v>
      </c>
      <c r="BJ179" s="1">
        <v>0</v>
      </c>
      <c r="BK179" s="1" t="s">
        <v>200</v>
      </c>
      <c r="BL179" s="1">
        <v>1994</v>
      </c>
      <c r="BM179" s="1" t="s">
        <v>159</v>
      </c>
      <c r="BO179" s="1">
        <v>3212</v>
      </c>
      <c r="BP179" s="1" t="s">
        <v>203</v>
      </c>
      <c r="BQ179" s="1" t="s">
        <v>342</v>
      </c>
      <c r="BR179" s="1" t="s">
        <v>342</v>
      </c>
      <c r="BS179" s="1" t="s">
        <v>206</v>
      </c>
      <c r="BT179" s="1" t="s">
        <v>212</v>
      </c>
    </row>
    <row r="180" spans="1:72" ht="45" x14ac:dyDescent="0.25">
      <c r="A180" s="1">
        <v>1469</v>
      </c>
      <c r="B180" s="1" t="s">
        <v>360</v>
      </c>
      <c r="C180" s="1" t="s">
        <v>368</v>
      </c>
      <c r="D180" s="1" t="s">
        <v>358</v>
      </c>
      <c r="E180" s="1" t="s">
        <v>357</v>
      </c>
      <c r="F180" s="1" t="s">
        <v>254</v>
      </c>
      <c r="G180" s="1" t="s">
        <v>355</v>
      </c>
      <c r="H180" s="1" t="s">
        <v>239</v>
      </c>
      <c r="I180" s="1" t="s">
        <v>180</v>
      </c>
      <c r="J180" s="1" t="s">
        <v>388</v>
      </c>
      <c r="K180" s="1" t="s">
        <v>352</v>
      </c>
      <c r="L180" s="1" t="s">
        <v>165</v>
      </c>
      <c r="M180" s="1" t="s">
        <v>236</v>
      </c>
      <c r="N180" s="1" t="s">
        <v>165</v>
      </c>
      <c r="O180" s="1" t="s">
        <v>236</v>
      </c>
      <c r="P180" s="1" t="s">
        <v>363</v>
      </c>
      <c r="Q180" s="1" t="s">
        <v>236</v>
      </c>
      <c r="R180" s="1" t="s">
        <v>159</v>
      </c>
      <c r="T180" s="1" t="s">
        <v>159</v>
      </c>
      <c r="W180" s="1" t="s">
        <v>159</v>
      </c>
      <c r="Z180" s="1" t="s">
        <v>232</v>
      </c>
      <c r="AA180" s="1" t="s">
        <v>253</v>
      </c>
      <c r="AB180" s="1" t="s">
        <v>362</v>
      </c>
      <c r="AC180" s="1" t="s">
        <v>362</v>
      </c>
      <c r="AD180" s="1" t="s">
        <v>362</v>
      </c>
      <c r="AE180" s="1" t="s">
        <v>362</v>
      </c>
      <c r="AF180" s="1" t="s">
        <v>159</v>
      </c>
      <c r="AI180" s="1" t="s">
        <v>349</v>
      </c>
      <c r="AU180" s="1" t="s">
        <v>180</v>
      </c>
      <c r="AV180" s="1" t="s">
        <v>348</v>
      </c>
      <c r="AW180" s="1" t="s">
        <v>156</v>
      </c>
      <c r="AX180" s="1" t="s">
        <v>417</v>
      </c>
      <c r="AY180" s="1" t="s">
        <v>402</v>
      </c>
      <c r="AZ180" s="1" t="s">
        <v>231</v>
      </c>
      <c r="BA180" s="1" t="s">
        <v>344</v>
      </c>
      <c r="BB180" s="1">
        <v>120</v>
      </c>
      <c r="BC180" s="1">
        <v>120</v>
      </c>
      <c r="BD180" s="1">
        <v>0</v>
      </c>
      <c r="BE180" s="1">
        <v>0</v>
      </c>
      <c r="BF180" s="1">
        <v>0</v>
      </c>
      <c r="BG180" s="1">
        <v>1</v>
      </c>
      <c r="BH180" s="1">
        <v>1</v>
      </c>
      <c r="BI180" s="1">
        <v>0</v>
      </c>
      <c r="BJ180" s="1">
        <v>0</v>
      </c>
      <c r="BK180" s="1" t="s">
        <v>200</v>
      </c>
      <c r="BL180" s="1">
        <v>1995</v>
      </c>
      <c r="BM180" s="1" t="s">
        <v>159</v>
      </c>
      <c r="BO180" s="1">
        <v>3623</v>
      </c>
      <c r="BP180" s="1" t="s">
        <v>203</v>
      </c>
      <c r="BQ180" s="1" t="s">
        <v>391</v>
      </c>
      <c r="BR180" s="1" t="s">
        <v>343</v>
      </c>
      <c r="BS180" s="1" t="s">
        <v>243</v>
      </c>
      <c r="BT180" s="1" t="s">
        <v>212</v>
      </c>
    </row>
    <row r="181" spans="1:72" ht="45" hidden="1" x14ac:dyDescent="0.25">
      <c r="A181" s="1">
        <v>1469</v>
      </c>
      <c r="B181" s="1" t="s">
        <v>360</v>
      </c>
      <c r="C181" s="1" t="s">
        <v>425</v>
      </c>
      <c r="D181" s="1" t="s">
        <v>373</v>
      </c>
      <c r="E181" s="1" t="s">
        <v>372</v>
      </c>
      <c r="F181" s="1" t="s">
        <v>356</v>
      </c>
      <c r="G181" s="1" t="s">
        <v>355</v>
      </c>
      <c r="H181" s="1" t="s">
        <v>354</v>
      </c>
      <c r="I181" s="1" t="s">
        <v>180</v>
      </c>
      <c r="J181" s="1" t="s">
        <v>353</v>
      </c>
      <c r="K181" s="1" t="s">
        <v>352</v>
      </c>
      <c r="L181" s="1" t="s">
        <v>363</v>
      </c>
      <c r="M181" s="1" t="s">
        <v>236</v>
      </c>
      <c r="N181" s="1" t="s">
        <v>236</v>
      </c>
      <c r="O181" s="1" t="s">
        <v>236</v>
      </c>
      <c r="P181" s="1" t="s">
        <v>236</v>
      </c>
      <c r="Q181" s="1" t="s">
        <v>236</v>
      </c>
      <c r="R181" s="1" t="s">
        <v>159</v>
      </c>
      <c r="T181" s="1" t="s">
        <v>159</v>
      </c>
      <c r="W181" s="1" t="s">
        <v>156</v>
      </c>
      <c r="X181" s="1" t="s">
        <v>476</v>
      </c>
      <c r="Y181" s="1" t="s">
        <v>386</v>
      </c>
      <c r="Z181" s="1" t="s">
        <v>233</v>
      </c>
      <c r="AA181" s="1" t="s">
        <v>385</v>
      </c>
      <c r="AB181" s="1" t="s">
        <v>253</v>
      </c>
      <c r="AC181" s="1" t="s">
        <v>362</v>
      </c>
      <c r="AD181" s="1" t="s">
        <v>362</v>
      </c>
      <c r="AE181" s="1" t="s">
        <v>253</v>
      </c>
      <c r="AF181" s="1" t="s">
        <v>159</v>
      </c>
      <c r="AI181" s="1" t="s">
        <v>475</v>
      </c>
      <c r="AJ181" s="1" t="s">
        <v>474</v>
      </c>
      <c r="AK181" s="1" t="s">
        <v>253</v>
      </c>
      <c r="AL181" s="1" t="s">
        <v>473</v>
      </c>
      <c r="AM181" s="1" t="s">
        <v>471</v>
      </c>
      <c r="AN181" s="1" t="s">
        <v>471</v>
      </c>
      <c r="AO181" s="1" t="s">
        <v>471</v>
      </c>
      <c r="AP181" s="1" t="s">
        <v>471</v>
      </c>
      <c r="AQ181" s="1" t="s">
        <v>472</v>
      </c>
      <c r="AR181" s="1" t="s">
        <v>471</v>
      </c>
      <c r="AS181" s="1" t="s">
        <v>471</v>
      </c>
      <c r="AT181" s="1" t="s">
        <v>470</v>
      </c>
      <c r="AU181" s="1" t="s">
        <v>180</v>
      </c>
      <c r="AV181" s="1" t="s">
        <v>176</v>
      </c>
      <c r="AW181" s="1" t="s">
        <v>156</v>
      </c>
      <c r="AX181" s="1" t="s">
        <v>347</v>
      </c>
      <c r="AY181" s="1" t="s">
        <v>346</v>
      </c>
      <c r="AZ181" s="1" t="s">
        <v>384</v>
      </c>
      <c r="BA181" s="1" t="s">
        <v>361</v>
      </c>
      <c r="BB181" s="1">
        <v>170</v>
      </c>
      <c r="BC181" s="1">
        <v>250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1</v>
      </c>
      <c r="BJ181" s="1">
        <v>1</v>
      </c>
      <c r="BK181" s="1" t="s">
        <v>200</v>
      </c>
      <c r="BL181" s="1">
        <v>1978</v>
      </c>
      <c r="BM181" s="1" t="s">
        <v>159</v>
      </c>
    </row>
    <row r="182" spans="1:72" ht="60" hidden="1" x14ac:dyDescent="0.25">
      <c r="A182" s="1">
        <v>1469</v>
      </c>
      <c r="B182" s="1" t="s">
        <v>380</v>
      </c>
      <c r="C182" s="1" t="s">
        <v>383</v>
      </c>
      <c r="D182" s="1" t="s">
        <v>379</v>
      </c>
      <c r="E182" s="1" t="s">
        <v>381</v>
      </c>
      <c r="F182" s="1" t="s">
        <v>356</v>
      </c>
      <c r="G182" s="1" t="s">
        <v>240</v>
      </c>
      <c r="H182" s="1" t="s">
        <v>239</v>
      </c>
      <c r="I182" s="1" t="s">
        <v>176</v>
      </c>
      <c r="J182" s="1" t="s">
        <v>353</v>
      </c>
      <c r="K182" s="1" t="s">
        <v>364</v>
      </c>
      <c r="L182" s="1" t="s">
        <v>236</v>
      </c>
      <c r="M182" s="1" t="s">
        <v>236</v>
      </c>
      <c r="N182" s="1" t="s">
        <v>236</v>
      </c>
      <c r="O182" s="1" t="s">
        <v>236</v>
      </c>
      <c r="P182" s="1" t="s">
        <v>236</v>
      </c>
      <c r="Q182" s="1" t="s">
        <v>236</v>
      </c>
      <c r="R182" s="1" t="s">
        <v>159</v>
      </c>
      <c r="T182" s="1" t="s">
        <v>159</v>
      </c>
      <c r="W182" s="1" t="s">
        <v>156</v>
      </c>
      <c r="X182" s="1" t="s">
        <v>371</v>
      </c>
      <c r="Y182" s="1" t="s">
        <v>357</v>
      </c>
      <c r="Z182" s="1" t="s">
        <v>232</v>
      </c>
      <c r="AA182" s="1" t="s">
        <v>232</v>
      </c>
      <c r="AB182" s="1" t="s">
        <v>362</v>
      </c>
      <c r="AC182" s="1" t="s">
        <v>362</v>
      </c>
      <c r="AD182" s="1" t="s">
        <v>362</v>
      </c>
      <c r="AE182" s="1" t="s">
        <v>362</v>
      </c>
      <c r="AF182" s="1" t="s">
        <v>159</v>
      </c>
      <c r="AI182" s="1" t="s">
        <v>349</v>
      </c>
      <c r="AU182" s="1" t="s">
        <v>180</v>
      </c>
      <c r="AV182" s="1" t="s">
        <v>180</v>
      </c>
      <c r="AW182" s="1" t="s">
        <v>156</v>
      </c>
      <c r="AX182" s="1" t="s">
        <v>347</v>
      </c>
      <c r="AY182" s="1" t="s">
        <v>402</v>
      </c>
      <c r="AZ182" s="1" t="s">
        <v>345</v>
      </c>
      <c r="BA182" s="1" t="s">
        <v>344</v>
      </c>
      <c r="BB182" s="1">
        <v>120</v>
      </c>
      <c r="BC182" s="1">
        <v>150</v>
      </c>
      <c r="BD182" s="1">
        <v>0</v>
      </c>
      <c r="BE182" s="1">
        <v>0</v>
      </c>
      <c r="BF182" s="1">
        <v>1</v>
      </c>
      <c r="BG182" s="1">
        <v>0</v>
      </c>
      <c r="BH182" s="1">
        <v>0</v>
      </c>
      <c r="BI182" s="1">
        <v>0</v>
      </c>
      <c r="BJ182" s="1">
        <v>1</v>
      </c>
      <c r="BK182" s="1" t="s">
        <v>200</v>
      </c>
      <c r="BL182" s="1">
        <v>1988</v>
      </c>
      <c r="BM182" s="1" t="s">
        <v>159</v>
      </c>
      <c r="BO182" s="1">
        <v>3100</v>
      </c>
      <c r="BP182" s="1" t="s">
        <v>203</v>
      </c>
      <c r="BQ182" s="1" t="s">
        <v>343</v>
      </c>
      <c r="BR182" s="1" t="s">
        <v>408</v>
      </c>
      <c r="BS182" s="1" t="s">
        <v>206</v>
      </c>
      <c r="BT182" s="1" t="s">
        <v>212</v>
      </c>
    </row>
    <row r="183" spans="1:72" ht="75" x14ac:dyDescent="0.25">
      <c r="A183" s="1">
        <v>1469</v>
      </c>
      <c r="B183" s="1" t="s">
        <v>469</v>
      </c>
      <c r="C183" s="1" t="s">
        <v>468</v>
      </c>
      <c r="D183" s="1" t="s">
        <v>467</v>
      </c>
      <c r="E183" s="1" t="s">
        <v>414</v>
      </c>
      <c r="F183" s="1" t="s">
        <v>254</v>
      </c>
      <c r="G183" s="1" t="s">
        <v>355</v>
      </c>
      <c r="H183" s="1" t="s">
        <v>366</v>
      </c>
      <c r="I183" s="1" t="s">
        <v>180</v>
      </c>
      <c r="J183" s="1" t="s">
        <v>353</v>
      </c>
      <c r="K183" s="1" t="s">
        <v>364</v>
      </c>
      <c r="L183" s="1" t="s">
        <v>363</v>
      </c>
      <c r="R183" s="1" t="s">
        <v>159</v>
      </c>
      <c r="T183" s="1" t="s">
        <v>159</v>
      </c>
      <c r="W183" s="1" t="s">
        <v>159</v>
      </c>
      <c r="Z183" s="1" t="s">
        <v>232</v>
      </c>
      <c r="AA183" s="1" t="s">
        <v>253</v>
      </c>
      <c r="AB183" s="1" t="s">
        <v>253</v>
      </c>
      <c r="AC183" s="1" t="s">
        <v>233</v>
      </c>
      <c r="AD183" s="1" t="s">
        <v>233</v>
      </c>
      <c r="AE183" s="1" t="s">
        <v>253</v>
      </c>
      <c r="AF183" s="1" t="s">
        <v>159</v>
      </c>
      <c r="AI183" s="1" t="s">
        <v>349</v>
      </c>
      <c r="AU183" s="1" t="s">
        <v>180</v>
      </c>
      <c r="AV183" s="1" t="s">
        <v>180</v>
      </c>
      <c r="AW183" s="1" t="s">
        <v>159</v>
      </c>
      <c r="BA183" s="1" t="s">
        <v>392</v>
      </c>
      <c r="BB183" s="1">
        <v>120</v>
      </c>
      <c r="BC183" s="1">
        <v>180</v>
      </c>
      <c r="BD183" s="1">
        <v>0</v>
      </c>
      <c r="BE183" s="1">
        <v>0</v>
      </c>
      <c r="BF183" s="1">
        <v>0</v>
      </c>
      <c r="BG183" s="1">
        <v>0</v>
      </c>
      <c r="BH183" s="1">
        <v>1</v>
      </c>
      <c r="BI183" s="1">
        <v>0</v>
      </c>
      <c r="BJ183" s="1">
        <v>1</v>
      </c>
      <c r="BK183" s="1" t="s">
        <v>200</v>
      </c>
      <c r="BL183" s="1">
        <v>1995</v>
      </c>
      <c r="BM183" s="1" t="s">
        <v>159</v>
      </c>
      <c r="BO183" s="1">
        <v>3261</v>
      </c>
      <c r="BP183" s="1" t="s">
        <v>370</v>
      </c>
      <c r="BQ183" s="1" t="s">
        <v>391</v>
      </c>
      <c r="BR183" s="1" t="s">
        <v>391</v>
      </c>
      <c r="BS183" s="1" t="s">
        <v>206</v>
      </c>
      <c r="BT183" s="1" t="s">
        <v>212</v>
      </c>
    </row>
    <row r="184" spans="1:72" ht="75" x14ac:dyDescent="0.25">
      <c r="A184" s="1">
        <v>1469</v>
      </c>
      <c r="B184" s="1" t="s">
        <v>469</v>
      </c>
      <c r="C184" s="1" t="s">
        <v>468</v>
      </c>
      <c r="D184" s="1" t="s">
        <v>467</v>
      </c>
      <c r="E184" s="1" t="s">
        <v>414</v>
      </c>
      <c r="F184" s="1" t="s">
        <v>254</v>
      </c>
      <c r="G184" s="1" t="s">
        <v>355</v>
      </c>
      <c r="H184" s="1" t="s">
        <v>366</v>
      </c>
      <c r="I184" s="1" t="s">
        <v>180</v>
      </c>
      <c r="J184" s="1" t="s">
        <v>353</v>
      </c>
      <c r="K184" s="1" t="s">
        <v>364</v>
      </c>
      <c r="O184" s="1" t="s">
        <v>363</v>
      </c>
      <c r="R184" s="1" t="s">
        <v>159</v>
      </c>
      <c r="T184" s="1" t="s">
        <v>159</v>
      </c>
      <c r="W184" s="1" t="s">
        <v>159</v>
      </c>
      <c r="Z184" s="1" t="s">
        <v>232</v>
      </c>
      <c r="AA184" s="1" t="s">
        <v>253</v>
      </c>
      <c r="AB184" s="1" t="s">
        <v>253</v>
      </c>
      <c r="AC184" s="1" t="s">
        <v>233</v>
      </c>
      <c r="AD184" s="1" t="s">
        <v>233</v>
      </c>
      <c r="AE184" s="1" t="s">
        <v>253</v>
      </c>
      <c r="AF184" s="1" t="s">
        <v>159</v>
      </c>
      <c r="AI184" s="1" t="s">
        <v>349</v>
      </c>
      <c r="AU184" s="1" t="s">
        <v>180</v>
      </c>
      <c r="AV184" s="1" t="s">
        <v>180</v>
      </c>
      <c r="AW184" s="1" t="s">
        <v>159</v>
      </c>
      <c r="BA184" s="1" t="s">
        <v>392</v>
      </c>
      <c r="BB184" s="1">
        <v>128</v>
      </c>
      <c r="BC184" s="1">
        <v>180</v>
      </c>
      <c r="BD184" s="1">
        <v>0</v>
      </c>
      <c r="BE184" s="1">
        <v>0</v>
      </c>
      <c r="BF184" s="1">
        <v>0</v>
      </c>
      <c r="BG184" s="1">
        <v>0</v>
      </c>
      <c r="BH184" s="1">
        <v>1</v>
      </c>
      <c r="BI184" s="1">
        <v>0</v>
      </c>
      <c r="BJ184" s="1">
        <v>1</v>
      </c>
      <c r="BK184" s="1" t="s">
        <v>200</v>
      </c>
      <c r="BL184" s="1">
        <v>1995</v>
      </c>
      <c r="BM184" s="1" t="s">
        <v>159</v>
      </c>
      <c r="BO184" s="1">
        <v>3261</v>
      </c>
      <c r="BP184" s="1" t="s">
        <v>370</v>
      </c>
      <c r="BQ184" s="1" t="s">
        <v>391</v>
      </c>
      <c r="BR184" s="1" t="s">
        <v>343</v>
      </c>
      <c r="BS184" s="1" t="s">
        <v>206</v>
      </c>
      <c r="BT184" s="1" t="s">
        <v>212</v>
      </c>
    </row>
    <row r="185" spans="1:72" ht="45" x14ac:dyDescent="0.25">
      <c r="A185" s="1">
        <v>1469</v>
      </c>
      <c r="B185" s="1" t="s">
        <v>380</v>
      </c>
      <c r="C185" s="1" t="s">
        <v>433</v>
      </c>
      <c r="D185" s="1" t="s">
        <v>379</v>
      </c>
      <c r="E185" s="1" t="s">
        <v>357</v>
      </c>
      <c r="F185" s="1" t="s">
        <v>356</v>
      </c>
      <c r="G185" s="1" t="s">
        <v>355</v>
      </c>
      <c r="H185" s="1" t="s">
        <v>239</v>
      </c>
      <c r="I185" s="1" t="s">
        <v>180</v>
      </c>
      <c r="J185" s="1" t="s">
        <v>353</v>
      </c>
      <c r="K185" s="1" t="s">
        <v>364</v>
      </c>
      <c r="L185" s="1" t="s">
        <v>236</v>
      </c>
      <c r="M185" s="1" t="s">
        <v>236</v>
      </c>
      <c r="N185" s="1" t="s">
        <v>236</v>
      </c>
      <c r="O185" s="1" t="s">
        <v>236</v>
      </c>
      <c r="P185" s="1" t="s">
        <v>236</v>
      </c>
      <c r="Q185" s="1" t="s">
        <v>236</v>
      </c>
      <c r="R185" s="1" t="s">
        <v>159</v>
      </c>
      <c r="T185" s="1" t="s">
        <v>159</v>
      </c>
      <c r="W185" s="1" t="s">
        <v>159</v>
      </c>
      <c r="Z185" s="1" t="s">
        <v>362</v>
      </c>
      <c r="AA185" s="1" t="s">
        <v>233</v>
      </c>
      <c r="AB185" s="1" t="s">
        <v>362</v>
      </c>
      <c r="AC185" s="1" t="s">
        <v>362</v>
      </c>
      <c r="AD185" s="1" t="s">
        <v>362</v>
      </c>
      <c r="AE185" s="1" t="s">
        <v>362</v>
      </c>
      <c r="AF185" s="1" t="s">
        <v>156</v>
      </c>
      <c r="AG185" s="1" t="s">
        <v>466</v>
      </c>
      <c r="AI185" s="1" t="s">
        <v>349</v>
      </c>
      <c r="AU185" s="1" t="s">
        <v>180</v>
      </c>
      <c r="AV185" s="1" t="s">
        <v>180</v>
      </c>
      <c r="AW185" s="1" t="s">
        <v>156</v>
      </c>
      <c r="AX185" s="1" t="s">
        <v>440</v>
      </c>
      <c r="AY185" s="1" t="s">
        <v>346</v>
      </c>
      <c r="AZ185" s="1" t="s">
        <v>345</v>
      </c>
      <c r="BA185" s="1" t="s">
        <v>344</v>
      </c>
      <c r="BB185" s="1">
        <v>125</v>
      </c>
      <c r="BC185" s="1">
        <v>180</v>
      </c>
      <c r="BD185" s="1">
        <v>1</v>
      </c>
      <c r="BE185" s="1">
        <v>0</v>
      </c>
      <c r="BF185" s="1">
        <v>1</v>
      </c>
      <c r="BG185" s="1">
        <v>0</v>
      </c>
      <c r="BH185" s="1">
        <v>0</v>
      </c>
      <c r="BI185" s="1">
        <v>0</v>
      </c>
      <c r="BJ185" s="1">
        <v>0</v>
      </c>
      <c r="BK185" s="1" t="s">
        <v>200</v>
      </c>
      <c r="BL185" s="1">
        <v>1983</v>
      </c>
      <c r="BM185" s="1" t="s">
        <v>159</v>
      </c>
      <c r="BO185" s="1">
        <v>3100</v>
      </c>
      <c r="BP185" s="1" t="s">
        <v>203</v>
      </c>
      <c r="BQ185" s="1" t="s">
        <v>343</v>
      </c>
      <c r="BR185" s="1" t="s">
        <v>343</v>
      </c>
      <c r="BS185" s="1" t="s">
        <v>206</v>
      </c>
      <c r="BT185" s="1" t="s">
        <v>212</v>
      </c>
    </row>
    <row r="186" spans="1:72" ht="45" hidden="1" x14ac:dyDescent="0.25">
      <c r="A186" s="1">
        <v>1469</v>
      </c>
      <c r="B186" s="1" t="s">
        <v>380</v>
      </c>
      <c r="C186" s="1" t="s">
        <v>412</v>
      </c>
      <c r="D186" s="1" t="s">
        <v>379</v>
      </c>
      <c r="E186" s="1" t="s">
        <v>389</v>
      </c>
      <c r="F186" s="1" t="s">
        <v>367</v>
      </c>
      <c r="G186" s="1" t="s">
        <v>240</v>
      </c>
      <c r="H186" s="1" t="s">
        <v>354</v>
      </c>
      <c r="I186" s="1" t="s">
        <v>180</v>
      </c>
      <c r="J186" s="1" t="s">
        <v>388</v>
      </c>
      <c r="K186" s="1" t="s">
        <v>364</v>
      </c>
      <c r="L186" s="1" t="s">
        <v>236</v>
      </c>
      <c r="M186" s="1" t="s">
        <v>236</v>
      </c>
      <c r="N186" s="1" t="s">
        <v>236</v>
      </c>
      <c r="O186" s="1" t="s">
        <v>236</v>
      </c>
      <c r="P186" s="1" t="s">
        <v>236</v>
      </c>
      <c r="Q186" s="1" t="s">
        <v>236</v>
      </c>
      <c r="R186" s="1" t="s">
        <v>159</v>
      </c>
      <c r="T186" s="1" t="s">
        <v>159</v>
      </c>
      <c r="W186" s="1" t="s">
        <v>156</v>
      </c>
      <c r="X186" s="1" t="s">
        <v>465</v>
      </c>
      <c r="Y186" s="1" t="s">
        <v>394</v>
      </c>
      <c r="Z186" s="1" t="s">
        <v>232</v>
      </c>
      <c r="AA186" s="1" t="s">
        <v>362</v>
      </c>
      <c r="AB186" s="1" t="s">
        <v>362</v>
      </c>
      <c r="AC186" s="1" t="s">
        <v>362</v>
      </c>
      <c r="AD186" s="1" t="s">
        <v>362</v>
      </c>
      <c r="AE186" s="1" t="s">
        <v>233</v>
      </c>
      <c r="AF186" s="1" t="s">
        <v>159</v>
      </c>
      <c r="AI186" s="1" t="s">
        <v>349</v>
      </c>
      <c r="AU186" s="1" t="s">
        <v>180</v>
      </c>
      <c r="AV186" s="1" t="s">
        <v>180</v>
      </c>
      <c r="AW186" s="1" t="s">
        <v>156</v>
      </c>
      <c r="AX186" s="1" t="s">
        <v>347</v>
      </c>
      <c r="AY186" s="1" t="s">
        <v>346</v>
      </c>
      <c r="AZ186" s="1" t="s">
        <v>384</v>
      </c>
      <c r="BA186" s="1" t="s">
        <v>344</v>
      </c>
      <c r="BB186" s="1">
        <v>150</v>
      </c>
      <c r="BD186" s="1">
        <v>0</v>
      </c>
      <c r="BE186" s="1">
        <v>0</v>
      </c>
      <c r="BF186" s="1">
        <v>0</v>
      </c>
      <c r="BG186" s="1">
        <v>1</v>
      </c>
      <c r="BH186" s="1">
        <v>0</v>
      </c>
      <c r="BI186" s="1">
        <v>0</v>
      </c>
      <c r="BJ186" s="1">
        <v>1</v>
      </c>
      <c r="BK186" s="1" t="s">
        <v>200</v>
      </c>
      <c r="BL186" s="1">
        <v>1974</v>
      </c>
      <c r="BM186" s="1" t="s">
        <v>159</v>
      </c>
      <c r="BO186" s="1">
        <v>2243</v>
      </c>
      <c r="BP186" s="1" t="s">
        <v>203</v>
      </c>
      <c r="BQ186" s="1" t="s">
        <v>343</v>
      </c>
      <c r="BR186" s="1" t="s">
        <v>342</v>
      </c>
      <c r="BS186" s="1" t="s">
        <v>213</v>
      </c>
      <c r="BT186" s="1" t="s">
        <v>212</v>
      </c>
    </row>
    <row r="187" spans="1:72" ht="45" x14ac:dyDescent="0.25">
      <c r="A187" s="1">
        <v>1469</v>
      </c>
      <c r="B187" s="1" t="s">
        <v>360</v>
      </c>
      <c r="C187" s="1" t="s">
        <v>464</v>
      </c>
      <c r="D187" s="1" t="s">
        <v>438</v>
      </c>
      <c r="E187" s="1" t="s">
        <v>357</v>
      </c>
      <c r="F187" s="1" t="s">
        <v>254</v>
      </c>
      <c r="G187" s="1" t="s">
        <v>355</v>
      </c>
      <c r="H187" s="1" t="s">
        <v>354</v>
      </c>
      <c r="I187" s="1" t="s">
        <v>180</v>
      </c>
      <c r="J187" s="1" t="s">
        <v>365</v>
      </c>
      <c r="K187" s="1" t="s">
        <v>364</v>
      </c>
      <c r="L187" s="1" t="s">
        <v>363</v>
      </c>
      <c r="M187" s="1" t="s">
        <v>236</v>
      </c>
      <c r="N187" s="1" t="s">
        <v>363</v>
      </c>
      <c r="O187" s="1" t="s">
        <v>236</v>
      </c>
      <c r="P187" s="1" t="s">
        <v>236</v>
      </c>
      <c r="Q187" s="1" t="s">
        <v>236</v>
      </c>
      <c r="R187" s="1" t="s">
        <v>159</v>
      </c>
      <c r="T187" s="1" t="s">
        <v>159</v>
      </c>
      <c r="W187" s="1" t="s">
        <v>159</v>
      </c>
      <c r="Z187" s="1" t="s">
        <v>232</v>
      </c>
      <c r="AA187" s="1" t="s">
        <v>253</v>
      </c>
      <c r="AB187" s="1" t="s">
        <v>362</v>
      </c>
      <c r="AC187" s="1" t="s">
        <v>362</v>
      </c>
      <c r="AD187" s="1" t="s">
        <v>362</v>
      </c>
      <c r="AE187" s="1" t="s">
        <v>362</v>
      </c>
      <c r="AF187" s="1" t="s">
        <v>159</v>
      </c>
      <c r="AI187" s="1" t="s">
        <v>349</v>
      </c>
      <c r="AU187" s="1" t="s">
        <v>180</v>
      </c>
      <c r="AV187" s="1" t="s">
        <v>348</v>
      </c>
      <c r="AW187" s="1" t="s">
        <v>159</v>
      </c>
      <c r="BA187" s="1" t="s">
        <v>344</v>
      </c>
      <c r="BB187" s="1">
        <v>100</v>
      </c>
      <c r="BC187" s="1">
        <v>150</v>
      </c>
      <c r="BD187" s="1">
        <v>0</v>
      </c>
      <c r="BE187" s="1">
        <v>1</v>
      </c>
      <c r="BF187" s="1">
        <v>0</v>
      </c>
      <c r="BG187" s="1">
        <v>1</v>
      </c>
      <c r="BH187" s="1">
        <v>0</v>
      </c>
      <c r="BI187" s="1">
        <v>0</v>
      </c>
      <c r="BJ187" s="1">
        <v>0</v>
      </c>
      <c r="BK187" s="1" t="s">
        <v>409</v>
      </c>
      <c r="BL187" s="1">
        <v>1996</v>
      </c>
      <c r="BM187" s="1" t="s">
        <v>159</v>
      </c>
      <c r="BO187" s="1">
        <v>3100</v>
      </c>
      <c r="BP187" s="1" t="s">
        <v>370</v>
      </c>
      <c r="BQ187" s="1" t="s">
        <v>391</v>
      </c>
      <c r="BR187" s="1" t="s">
        <v>343</v>
      </c>
      <c r="BS187" s="1" t="s">
        <v>206</v>
      </c>
      <c r="BT187" s="1" t="s">
        <v>212</v>
      </c>
    </row>
    <row r="188" spans="1:72" ht="30" hidden="1" x14ac:dyDescent="0.25">
      <c r="A188" s="1">
        <v>1469</v>
      </c>
      <c r="B188" s="1" t="s">
        <v>380</v>
      </c>
      <c r="C188" s="1" t="s">
        <v>463</v>
      </c>
      <c r="D188" s="1" t="s">
        <v>422</v>
      </c>
      <c r="E188" s="1" t="s">
        <v>372</v>
      </c>
      <c r="F188" s="1" t="s">
        <v>254</v>
      </c>
      <c r="BD188" s="1" t="s">
        <v>150</v>
      </c>
      <c r="BE188" s="1" t="s">
        <v>150</v>
      </c>
      <c r="BF188" s="1" t="s">
        <v>150</v>
      </c>
      <c r="BG188" s="1" t="s">
        <v>150</v>
      </c>
      <c r="BH188" s="1" t="s">
        <v>150</v>
      </c>
      <c r="BI188" s="1" t="s">
        <v>150</v>
      </c>
      <c r="BJ188" s="1" t="s">
        <v>150</v>
      </c>
    </row>
    <row r="189" spans="1:72" ht="45" hidden="1" x14ac:dyDescent="0.25">
      <c r="A189" s="1">
        <v>1469</v>
      </c>
      <c r="B189" s="1" t="s">
        <v>416</v>
      </c>
      <c r="C189" s="1" t="s">
        <v>241</v>
      </c>
      <c r="D189" s="1" t="s">
        <v>415</v>
      </c>
      <c r="E189" s="1" t="s">
        <v>357</v>
      </c>
      <c r="F189" s="1" t="s">
        <v>254</v>
      </c>
      <c r="BD189" s="1" t="s">
        <v>150</v>
      </c>
      <c r="BE189" s="1" t="s">
        <v>150</v>
      </c>
      <c r="BF189" s="1" t="s">
        <v>150</v>
      </c>
      <c r="BG189" s="1" t="s">
        <v>150</v>
      </c>
      <c r="BH189" s="1" t="s">
        <v>150</v>
      </c>
      <c r="BI189" s="1" t="s">
        <v>150</v>
      </c>
      <c r="BJ189" s="1" t="s">
        <v>150</v>
      </c>
    </row>
    <row r="190" spans="1:72" ht="45" hidden="1" x14ac:dyDescent="0.25">
      <c r="A190" s="1">
        <v>1469</v>
      </c>
      <c r="B190" s="1" t="s">
        <v>360</v>
      </c>
      <c r="C190" s="1" t="s">
        <v>462</v>
      </c>
      <c r="D190" s="1" t="s">
        <v>438</v>
      </c>
      <c r="E190" s="1" t="s">
        <v>357</v>
      </c>
      <c r="F190" s="1" t="s">
        <v>356</v>
      </c>
      <c r="G190" s="1" t="s">
        <v>240</v>
      </c>
      <c r="H190" s="1" t="s">
        <v>239</v>
      </c>
      <c r="I190" s="1" t="s">
        <v>180</v>
      </c>
      <c r="J190" s="1" t="s">
        <v>353</v>
      </c>
      <c r="K190" s="1" t="s">
        <v>352</v>
      </c>
      <c r="L190" s="1" t="s">
        <v>236</v>
      </c>
      <c r="M190" s="1" t="s">
        <v>363</v>
      </c>
      <c r="N190" s="1" t="s">
        <v>236</v>
      </c>
      <c r="O190" s="1" t="s">
        <v>236</v>
      </c>
      <c r="P190" s="1" t="s">
        <v>236</v>
      </c>
      <c r="Q190" s="1" t="s">
        <v>165</v>
      </c>
      <c r="R190" s="1" t="s">
        <v>159</v>
      </c>
      <c r="T190" s="1" t="s">
        <v>159</v>
      </c>
      <c r="W190" s="1" t="s">
        <v>156</v>
      </c>
      <c r="BD190" s="1" t="s">
        <v>150</v>
      </c>
      <c r="BE190" s="1" t="s">
        <v>150</v>
      </c>
      <c r="BF190" s="1" t="s">
        <v>150</v>
      </c>
      <c r="BG190" s="1" t="s">
        <v>150</v>
      </c>
      <c r="BH190" s="1" t="s">
        <v>150</v>
      </c>
      <c r="BI190" s="1" t="s">
        <v>150</v>
      </c>
      <c r="BJ190" s="1" t="s">
        <v>150</v>
      </c>
    </row>
    <row r="191" spans="1:72" ht="45" x14ac:dyDescent="0.25">
      <c r="A191" s="1">
        <v>1469</v>
      </c>
      <c r="B191" s="1" t="s">
        <v>360</v>
      </c>
      <c r="C191" s="1" t="s">
        <v>431</v>
      </c>
      <c r="D191" s="1" t="s">
        <v>422</v>
      </c>
      <c r="E191" s="1" t="s">
        <v>357</v>
      </c>
      <c r="F191" s="1" t="s">
        <v>254</v>
      </c>
      <c r="G191" s="1" t="s">
        <v>355</v>
      </c>
      <c r="H191" s="1" t="s">
        <v>239</v>
      </c>
      <c r="I191" s="1" t="s">
        <v>180</v>
      </c>
      <c r="J191" s="1" t="s">
        <v>353</v>
      </c>
      <c r="K191" s="1" t="s">
        <v>421</v>
      </c>
      <c r="L191" s="1" t="s">
        <v>236</v>
      </c>
      <c r="M191" s="1" t="s">
        <v>236</v>
      </c>
      <c r="N191" s="1" t="s">
        <v>165</v>
      </c>
      <c r="O191" s="1" t="s">
        <v>236</v>
      </c>
      <c r="P191" s="1" t="s">
        <v>236</v>
      </c>
      <c r="Q191" s="1" t="s">
        <v>236</v>
      </c>
      <c r="R191" s="1" t="s">
        <v>159</v>
      </c>
      <c r="T191" s="1" t="s">
        <v>159</v>
      </c>
      <c r="W191" s="1" t="s">
        <v>159</v>
      </c>
      <c r="Z191" s="1" t="s">
        <v>232</v>
      </c>
      <c r="AA191" s="1" t="s">
        <v>362</v>
      </c>
      <c r="AB191" s="1" t="s">
        <v>362</v>
      </c>
      <c r="AC191" s="1" t="s">
        <v>362</v>
      </c>
      <c r="AD191" s="1" t="s">
        <v>362</v>
      </c>
      <c r="AE191" s="1" t="s">
        <v>362</v>
      </c>
      <c r="AF191" s="1" t="s">
        <v>159</v>
      </c>
      <c r="AI191" s="1" t="s">
        <v>349</v>
      </c>
      <c r="AU191" s="1" t="s">
        <v>180</v>
      </c>
      <c r="AV191" s="1" t="s">
        <v>180</v>
      </c>
      <c r="AW191" s="1" t="s">
        <v>156</v>
      </c>
      <c r="AX191" s="1" t="s">
        <v>440</v>
      </c>
      <c r="AY191" s="1" t="s">
        <v>402</v>
      </c>
      <c r="AZ191" s="1" t="s">
        <v>384</v>
      </c>
      <c r="BA191" s="1" t="s">
        <v>361</v>
      </c>
      <c r="BB191" s="1">
        <v>250</v>
      </c>
      <c r="BC191" s="1">
        <v>200</v>
      </c>
      <c r="BD191" s="1">
        <v>0</v>
      </c>
      <c r="BE191" s="1">
        <v>1</v>
      </c>
      <c r="BF191" s="1">
        <v>0</v>
      </c>
      <c r="BG191" s="1">
        <v>0</v>
      </c>
      <c r="BH191" s="1">
        <v>0</v>
      </c>
      <c r="BI191" s="1">
        <v>0</v>
      </c>
      <c r="BJ191" s="1">
        <v>1</v>
      </c>
      <c r="BK191" s="1" t="s">
        <v>200</v>
      </c>
      <c r="BL191" s="1">
        <v>1995</v>
      </c>
      <c r="BM191" s="1" t="s">
        <v>159</v>
      </c>
      <c r="BO191" s="1">
        <v>3014</v>
      </c>
      <c r="BP191" s="1" t="s">
        <v>370</v>
      </c>
      <c r="BQ191" s="1" t="s">
        <v>391</v>
      </c>
      <c r="BR191" s="1" t="s">
        <v>391</v>
      </c>
      <c r="BS191" s="1" t="s">
        <v>206</v>
      </c>
      <c r="BT191" s="1" t="s">
        <v>212</v>
      </c>
    </row>
    <row r="192" spans="1:72" ht="45" hidden="1" x14ac:dyDescent="0.25">
      <c r="A192" s="1">
        <v>1469</v>
      </c>
      <c r="B192" s="1" t="s">
        <v>380</v>
      </c>
      <c r="C192" s="1" t="s">
        <v>210</v>
      </c>
      <c r="D192" s="1" t="s">
        <v>379</v>
      </c>
      <c r="E192" s="1" t="s">
        <v>357</v>
      </c>
      <c r="F192" s="1" t="s">
        <v>356</v>
      </c>
      <c r="G192" s="1" t="s">
        <v>240</v>
      </c>
      <c r="H192" s="1" t="s">
        <v>239</v>
      </c>
      <c r="I192" s="1" t="s">
        <v>180</v>
      </c>
      <c r="J192" s="1" t="s">
        <v>388</v>
      </c>
      <c r="K192" s="1" t="s">
        <v>364</v>
      </c>
      <c r="L192" s="1" t="s">
        <v>165</v>
      </c>
      <c r="M192" s="1" t="s">
        <v>165</v>
      </c>
      <c r="N192" s="1" t="s">
        <v>236</v>
      </c>
      <c r="O192" s="1" t="s">
        <v>236</v>
      </c>
      <c r="P192" s="1" t="s">
        <v>236</v>
      </c>
      <c r="Q192" s="1" t="s">
        <v>236</v>
      </c>
      <c r="R192" s="1" t="s">
        <v>159</v>
      </c>
      <c r="T192" s="1" t="s">
        <v>159</v>
      </c>
      <c r="W192" s="1" t="s">
        <v>156</v>
      </c>
      <c r="X192" s="1" t="s">
        <v>460</v>
      </c>
      <c r="Y192" s="1" t="s">
        <v>386</v>
      </c>
      <c r="Z192" s="1" t="s">
        <v>253</v>
      </c>
      <c r="AA192" s="1" t="s">
        <v>253</v>
      </c>
      <c r="AB192" s="1" t="s">
        <v>362</v>
      </c>
      <c r="AC192" s="1" t="s">
        <v>362</v>
      </c>
      <c r="AD192" s="1" t="s">
        <v>362</v>
      </c>
      <c r="AE192" s="1" t="s">
        <v>253</v>
      </c>
      <c r="AF192" s="1" t="s">
        <v>159</v>
      </c>
      <c r="AI192" s="1" t="s">
        <v>349</v>
      </c>
      <c r="AU192" s="1" t="s">
        <v>180</v>
      </c>
      <c r="AV192" s="1" t="s">
        <v>180</v>
      </c>
      <c r="AW192" s="1" t="s">
        <v>156</v>
      </c>
      <c r="AX192" s="1" t="s">
        <v>347</v>
      </c>
      <c r="AY192" s="1" t="s">
        <v>346</v>
      </c>
      <c r="AZ192" s="1" t="s">
        <v>384</v>
      </c>
      <c r="BA192" s="1" t="s">
        <v>361</v>
      </c>
      <c r="BB192" s="1">
        <v>120</v>
      </c>
      <c r="BC192" s="1">
        <v>150</v>
      </c>
      <c r="BD192" s="1">
        <v>1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1</v>
      </c>
      <c r="BK192" s="1" t="s">
        <v>200</v>
      </c>
      <c r="BL192" s="1">
        <v>1976</v>
      </c>
      <c r="BM192" s="1" t="s">
        <v>159</v>
      </c>
      <c r="BO192" s="1">
        <v>3350</v>
      </c>
      <c r="BP192" s="1" t="s">
        <v>203</v>
      </c>
      <c r="BQ192" s="1" t="s">
        <v>343</v>
      </c>
      <c r="BR192" s="1" t="s">
        <v>408</v>
      </c>
      <c r="BS192" s="1" t="s">
        <v>206</v>
      </c>
      <c r="BT192" s="1" t="s">
        <v>212</v>
      </c>
    </row>
    <row r="193" spans="1:72" ht="45" hidden="1" x14ac:dyDescent="0.25">
      <c r="A193" s="1">
        <v>1469</v>
      </c>
      <c r="B193" s="1" t="s">
        <v>416</v>
      </c>
      <c r="C193" s="1" t="s">
        <v>461</v>
      </c>
      <c r="D193" s="1" t="s">
        <v>415</v>
      </c>
      <c r="E193" s="1" t="s">
        <v>414</v>
      </c>
      <c r="F193" s="1" t="s">
        <v>254</v>
      </c>
      <c r="G193" s="1" t="s">
        <v>355</v>
      </c>
      <c r="H193" s="1" t="s">
        <v>366</v>
      </c>
      <c r="I193" s="1" t="s">
        <v>180</v>
      </c>
      <c r="J193" s="1" t="s">
        <v>365</v>
      </c>
      <c r="K193" s="1" t="s">
        <v>352</v>
      </c>
      <c r="L193" s="1" t="s">
        <v>236</v>
      </c>
      <c r="M193" s="1" t="s">
        <v>165</v>
      </c>
      <c r="N193" s="1" t="s">
        <v>236</v>
      </c>
      <c r="O193" s="1" t="s">
        <v>236</v>
      </c>
      <c r="P193" s="1" t="s">
        <v>236</v>
      </c>
      <c r="Q193" s="1" t="s">
        <v>236</v>
      </c>
      <c r="R193" s="1" t="s">
        <v>159</v>
      </c>
      <c r="T193" s="1" t="s">
        <v>159</v>
      </c>
      <c r="W193" s="1" t="s">
        <v>159</v>
      </c>
      <c r="Z193" s="1" t="s">
        <v>233</v>
      </c>
      <c r="AA193" s="1" t="s">
        <v>362</v>
      </c>
      <c r="AB193" s="1" t="s">
        <v>362</v>
      </c>
      <c r="AC193" s="1" t="s">
        <v>362</v>
      </c>
      <c r="AD193" s="1" t="s">
        <v>362</v>
      </c>
      <c r="AE193" s="1" t="s">
        <v>362</v>
      </c>
      <c r="AF193" s="1" t="s">
        <v>159</v>
      </c>
      <c r="AI193" s="1" t="s">
        <v>349</v>
      </c>
      <c r="AU193" s="1" t="s">
        <v>180</v>
      </c>
      <c r="AV193" s="1" t="s">
        <v>348</v>
      </c>
      <c r="AW193" s="1" t="s">
        <v>156</v>
      </c>
      <c r="AX193" s="1" t="s">
        <v>440</v>
      </c>
      <c r="AY193" s="1" t="s">
        <v>346</v>
      </c>
      <c r="AZ193" s="1" t="s">
        <v>231</v>
      </c>
      <c r="BD193" s="1" t="s">
        <v>150</v>
      </c>
      <c r="BE193" s="1" t="s">
        <v>150</v>
      </c>
      <c r="BF193" s="1" t="s">
        <v>150</v>
      </c>
      <c r="BG193" s="1" t="s">
        <v>150</v>
      </c>
      <c r="BH193" s="1" t="s">
        <v>150</v>
      </c>
      <c r="BI193" s="1" t="s">
        <v>150</v>
      </c>
      <c r="BJ193" s="1" t="s">
        <v>150</v>
      </c>
    </row>
    <row r="194" spans="1:72" ht="45" x14ac:dyDescent="0.25">
      <c r="A194" s="1">
        <v>1469</v>
      </c>
      <c r="B194" s="1" t="s">
        <v>380</v>
      </c>
      <c r="C194" s="1" t="s">
        <v>398</v>
      </c>
      <c r="D194" s="1" t="s">
        <v>379</v>
      </c>
      <c r="E194" s="1" t="s">
        <v>357</v>
      </c>
      <c r="F194" s="1" t="s">
        <v>356</v>
      </c>
      <c r="G194" s="1" t="s">
        <v>355</v>
      </c>
      <c r="H194" s="1" t="s">
        <v>366</v>
      </c>
      <c r="I194" s="1" t="s">
        <v>180</v>
      </c>
      <c r="J194" s="1" t="s">
        <v>353</v>
      </c>
      <c r="K194" s="1" t="s">
        <v>364</v>
      </c>
      <c r="L194" s="1" t="s">
        <v>236</v>
      </c>
      <c r="M194" s="1" t="s">
        <v>236</v>
      </c>
      <c r="N194" s="1" t="s">
        <v>236</v>
      </c>
      <c r="O194" s="1" t="s">
        <v>236</v>
      </c>
      <c r="P194" s="1" t="s">
        <v>236</v>
      </c>
      <c r="Q194" s="1" t="s">
        <v>236</v>
      </c>
      <c r="R194" s="1" t="s">
        <v>159</v>
      </c>
      <c r="T194" s="1" t="s">
        <v>159</v>
      </c>
      <c r="W194" s="1" t="s">
        <v>156</v>
      </c>
      <c r="X194" s="1" t="s">
        <v>460</v>
      </c>
      <c r="Y194" s="1" t="s">
        <v>386</v>
      </c>
      <c r="Z194" s="1" t="s">
        <v>233</v>
      </c>
      <c r="AA194" s="1" t="s">
        <v>253</v>
      </c>
      <c r="AB194" s="1" t="s">
        <v>362</v>
      </c>
      <c r="AC194" s="1" t="s">
        <v>362</v>
      </c>
      <c r="AD194" s="1" t="s">
        <v>362</v>
      </c>
      <c r="AE194" s="1" t="s">
        <v>362</v>
      </c>
      <c r="AF194" s="1" t="s">
        <v>159</v>
      </c>
      <c r="AI194" s="1" t="s">
        <v>349</v>
      </c>
      <c r="AU194" s="1" t="s">
        <v>180</v>
      </c>
      <c r="AV194" s="1" t="s">
        <v>176</v>
      </c>
      <c r="AW194" s="1" t="s">
        <v>156</v>
      </c>
      <c r="AX194" s="1" t="s">
        <v>440</v>
      </c>
      <c r="AY194" s="1" t="s">
        <v>346</v>
      </c>
      <c r="AZ194" s="1" t="s">
        <v>384</v>
      </c>
      <c r="BA194" s="1" t="s">
        <v>361</v>
      </c>
      <c r="BB194" s="1">
        <v>117</v>
      </c>
      <c r="BC194" s="1">
        <v>250</v>
      </c>
      <c r="BD194" s="1">
        <v>1</v>
      </c>
      <c r="BE194" s="1">
        <v>1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 t="s">
        <v>200</v>
      </c>
      <c r="BL194" s="1">
        <v>1982</v>
      </c>
      <c r="BM194" s="1" t="s">
        <v>159</v>
      </c>
      <c r="BO194" s="1">
        <v>3070</v>
      </c>
      <c r="BP194" s="1" t="s">
        <v>203</v>
      </c>
      <c r="BQ194" s="1" t="s">
        <v>343</v>
      </c>
      <c r="BR194" s="1" t="s">
        <v>408</v>
      </c>
      <c r="BS194" s="1" t="s">
        <v>206</v>
      </c>
      <c r="BT194" s="1" t="s">
        <v>212</v>
      </c>
    </row>
    <row r="195" spans="1:72" ht="45" hidden="1" x14ac:dyDescent="0.25">
      <c r="A195" s="1">
        <v>1469</v>
      </c>
      <c r="B195" s="1" t="s">
        <v>380</v>
      </c>
      <c r="C195" s="1" t="s">
        <v>398</v>
      </c>
      <c r="D195" s="1" t="s">
        <v>379</v>
      </c>
      <c r="E195" s="1" t="s">
        <v>357</v>
      </c>
      <c r="F195" s="1" t="s">
        <v>254</v>
      </c>
      <c r="G195" s="1" t="s">
        <v>355</v>
      </c>
      <c r="H195" s="1" t="s">
        <v>354</v>
      </c>
      <c r="I195" s="1" t="s">
        <v>180</v>
      </c>
      <c r="J195" s="1" t="s">
        <v>353</v>
      </c>
      <c r="K195" s="1" t="s">
        <v>364</v>
      </c>
      <c r="L195" s="1" t="s">
        <v>236</v>
      </c>
      <c r="M195" s="1" t="s">
        <v>165</v>
      </c>
      <c r="N195" s="1" t="s">
        <v>165</v>
      </c>
      <c r="O195" s="1" t="s">
        <v>236</v>
      </c>
      <c r="P195" s="1" t="s">
        <v>363</v>
      </c>
      <c r="Q195" s="1" t="s">
        <v>236</v>
      </c>
      <c r="R195" s="1" t="s">
        <v>159</v>
      </c>
      <c r="T195" s="1" t="s">
        <v>159</v>
      </c>
      <c r="W195" s="1" t="s">
        <v>159</v>
      </c>
      <c r="Z195" s="1" t="s">
        <v>385</v>
      </c>
      <c r="AA195" s="1" t="s">
        <v>233</v>
      </c>
      <c r="AB195" s="1" t="s">
        <v>362</v>
      </c>
      <c r="AC195" s="1" t="s">
        <v>362</v>
      </c>
      <c r="AD195" s="1" t="s">
        <v>253</v>
      </c>
      <c r="AE195" s="1" t="s">
        <v>362</v>
      </c>
      <c r="AF195" s="1" t="s">
        <v>156</v>
      </c>
      <c r="BD195" s="1" t="s">
        <v>150</v>
      </c>
      <c r="BE195" s="1" t="s">
        <v>150</v>
      </c>
      <c r="BF195" s="1" t="s">
        <v>150</v>
      </c>
      <c r="BG195" s="1" t="s">
        <v>150</v>
      </c>
      <c r="BH195" s="1" t="s">
        <v>150</v>
      </c>
      <c r="BI195" s="1" t="s">
        <v>150</v>
      </c>
      <c r="BJ195" s="1" t="s">
        <v>150</v>
      </c>
    </row>
    <row r="196" spans="1:72" ht="60" hidden="1" x14ac:dyDescent="0.25">
      <c r="A196" s="1">
        <v>1469</v>
      </c>
      <c r="B196" s="1" t="s">
        <v>416</v>
      </c>
      <c r="C196" s="1" t="s">
        <v>459</v>
      </c>
      <c r="D196" s="1" t="s">
        <v>415</v>
      </c>
      <c r="E196" s="1" t="s">
        <v>414</v>
      </c>
      <c r="F196" s="1" t="s">
        <v>254</v>
      </c>
      <c r="G196" s="1" t="s">
        <v>240</v>
      </c>
      <c r="H196" s="1" t="s">
        <v>366</v>
      </c>
      <c r="I196" s="1" t="s">
        <v>180</v>
      </c>
      <c r="J196" s="1" t="s">
        <v>353</v>
      </c>
      <c r="K196" s="1" t="s">
        <v>352</v>
      </c>
      <c r="L196" s="1" t="s">
        <v>363</v>
      </c>
      <c r="M196" s="1" t="s">
        <v>363</v>
      </c>
      <c r="N196" s="1" t="s">
        <v>236</v>
      </c>
      <c r="O196" s="1" t="s">
        <v>236</v>
      </c>
      <c r="P196" s="1" t="s">
        <v>236</v>
      </c>
      <c r="Q196" s="1" t="s">
        <v>236</v>
      </c>
      <c r="R196" s="1" t="s">
        <v>156</v>
      </c>
      <c r="S196" s="1" t="s">
        <v>458</v>
      </c>
      <c r="T196" s="1" t="s">
        <v>159</v>
      </c>
      <c r="W196" s="1" t="s">
        <v>156</v>
      </c>
      <c r="Y196" s="1" t="s">
        <v>429</v>
      </c>
      <c r="Z196" s="1" t="s">
        <v>233</v>
      </c>
      <c r="AA196" s="1" t="s">
        <v>362</v>
      </c>
      <c r="AB196" s="1" t="s">
        <v>362</v>
      </c>
      <c r="AC196" s="1" t="s">
        <v>362</v>
      </c>
      <c r="AD196" s="1" t="s">
        <v>362</v>
      </c>
      <c r="AE196" s="1" t="s">
        <v>362</v>
      </c>
      <c r="AF196" s="1" t="s">
        <v>159</v>
      </c>
      <c r="AI196" s="1" t="s">
        <v>349</v>
      </c>
      <c r="AU196" s="1" t="s">
        <v>180</v>
      </c>
      <c r="AV196" s="1" t="s">
        <v>348</v>
      </c>
      <c r="AW196" s="1" t="s">
        <v>156</v>
      </c>
      <c r="AX196" s="1" t="s">
        <v>440</v>
      </c>
      <c r="AY196" s="1" t="s">
        <v>346</v>
      </c>
      <c r="AZ196" s="1" t="s">
        <v>231</v>
      </c>
      <c r="BA196" s="1" t="s">
        <v>361</v>
      </c>
      <c r="BB196" s="1">
        <v>250</v>
      </c>
      <c r="BC196" s="1">
        <v>250</v>
      </c>
      <c r="BD196" s="1">
        <v>0</v>
      </c>
      <c r="BE196" s="1">
        <v>0</v>
      </c>
      <c r="BF196" s="1">
        <v>1</v>
      </c>
      <c r="BG196" s="1">
        <v>0</v>
      </c>
      <c r="BH196" s="1">
        <v>1</v>
      </c>
      <c r="BI196" s="1">
        <v>0</v>
      </c>
      <c r="BJ196" s="1">
        <v>0</v>
      </c>
      <c r="BK196" s="1" t="s">
        <v>200</v>
      </c>
      <c r="BL196" s="1">
        <v>1994</v>
      </c>
      <c r="BM196" s="1" t="s">
        <v>159</v>
      </c>
      <c r="BO196" s="1">
        <v>3300</v>
      </c>
      <c r="BP196" s="1" t="s">
        <v>370</v>
      </c>
      <c r="BQ196" s="1" t="s">
        <v>343</v>
      </c>
      <c r="BR196" s="1" t="s">
        <v>391</v>
      </c>
      <c r="BS196" s="1" t="s">
        <v>243</v>
      </c>
      <c r="BT196" s="1" t="s">
        <v>212</v>
      </c>
    </row>
    <row r="197" spans="1:72" ht="45" hidden="1" x14ac:dyDescent="0.25">
      <c r="A197" s="1">
        <v>1469</v>
      </c>
      <c r="B197" s="1" t="s">
        <v>416</v>
      </c>
      <c r="C197" s="1" t="s">
        <v>457</v>
      </c>
      <c r="D197" s="1" t="s">
        <v>415</v>
      </c>
      <c r="E197" s="1" t="s">
        <v>357</v>
      </c>
      <c r="F197" s="1" t="s">
        <v>254</v>
      </c>
      <c r="G197" s="1" t="s">
        <v>240</v>
      </c>
      <c r="H197" s="1" t="s">
        <v>366</v>
      </c>
      <c r="I197" s="1" t="s">
        <v>180</v>
      </c>
      <c r="J197" s="1" t="s">
        <v>353</v>
      </c>
      <c r="K197" s="1" t="s">
        <v>364</v>
      </c>
      <c r="L197" s="1" t="s">
        <v>236</v>
      </c>
      <c r="M197" s="1" t="s">
        <v>236</v>
      </c>
      <c r="N197" s="1" t="s">
        <v>165</v>
      </c>
      <c r="O197" s="1" t="s">
        <v>236</v>
      </c>
      <c r="P197" s="1" t="s">
        <v>236</v>
      </c>
      <c r="Q197" s="1" t="s">
        <v>236</v>
      </c>
      <c r="R197" s="1" t="s">
        <v>159</v>
      </c>
      <c r="T197" s="1" t="s">
        <v>159</v>
      </c>
      <c r="W197" s="1" t="s">
        <v>156</v>
      </c>
      <c r="X197" s="1" t="s">
        <v>420</v>
      </c>
      <c r="Y197" s="1" t="s">
        <v>429</v>
      </c>
      <c r="Z197" s="1" t="s">
        <v>385</v>
      </c>
      <c r="AA197" s="1" t="s">
        <v>253</v>
      </c>
      <c r="AB197" s="1" t="s">
        <v>362</v>
      </c>
      <c r="AC197" s="1" t="s">
        <v>253</v>
      </c>
      <c r="AD197" s="1" t="s">
        <v>362</v>
      </c>
      <c r="AE197" s="1" t="s">
        <v>362</v>
      </c>
      <c r="AF197" s="1" t="s">
        <v>159</v>
      </c>
      <c r="AI197" s="1" t="s">
        <v>349</v>
      </c>
      <c r="AU197" s="1" t="s">
        <v>180</v>
      </c>
      <c r="AV197" s="1" t="s">
        <v>180</v>
      </c>
      <c r="AW197" s="1" t="s">
        <v>156</v>
      </c>
      <c r="AX197" s="1" t="s">
        <v>417</v>
      </c>
      <c r="AY197" s="1" t="s">
        <v>402</v>
      </c>
      <c r="AZ197" s="1" t="s">
        <v>231</v>
      </c>
      <c r="BA197" s="1" t="s">
        <v>344</v>
      </c>
      <c r="BB197" s="1">
        <v>180</v>
      </c>
      <c r="BC197" s="1">
        <v>170</v>
      </c>
      <c r="BD197" s="1">
        <v>0</v>
      </c>
      <c r="BE197" s="1">
        <v>0</v>
      </c>
      <c r="BF197" s="1">
        <v>1</v>
      </c>
      <c r="BG197" s="1">
        <v>0</v>
      </c>
      <c r="BH197" s="1">
        <v>1</v>
      </c>
      <c r="BI197" s="1">
        <v>0</v>
      </c>
      <c r="BJ197" s="1">
        <v>0</v>
      </c>
      <c r="BK197" s="1" t="s">
        <v>200</v>
      </c>
      <c r="BL197" s="1">
        <v>1994</v>
      </c>
      <c r="BM197" s="1" t="s">
        <v>159</v>
      </c>
      <c r="BO197" s="1">
        <v>3200</v>
      </c>
      <c r="BP197" s="1" t="s">
        <v>370</v>
      </c>
      <c r="BQ197" s="1" t="s">
        <v>369</v>
      </c>
      <c r="BR197" s="1" t="s">
        <v>391</v>
      </c>
      <c r="BS197" s="1" t="s">
        <v>206</v>
      </c>
      <c r="BT197" s="1" t="s">
        <v>212</v>
      </c>
    </row>
    <row r="198" spans="1:72" ht="45" hidden="1" x14ac:dyDescent="0.25">
      <c r="A198" s="1">
        <v>1469</v>
      </c>
      <c r="B198" s="1" t="s">
        <v>416</v>
      </c>
      <c r="C198" s="1" t="s">
        <v>241</v>
      </c>
      <c r="D198" s="1" t="s">
        <v>415</v>
      </c>
      <c r="E198" s="1" t="s">
        <v>357</v>
      </c>
      <c r="F198" s="1" t="s">
        <v>254</v>
      </c>
      <c r="G198" s="1" t="s">
        <v>240</v>
      </c>
      <c r="H198" s="1" t="s">
        <v>239</v>
      </c>
      <c r="I198" s="1" t="s">
        <v>180</v>
      </c>
      <c r="J198" s="1" t="s">
        <v>365</v>
      </c>
      <c r="K198" s="1" t="s">
        <v>364</v>
      </c>
      <c r="N198" s="1" t="s">
        <v>363</v>
      </c>
      <c r="P198" s="1" t="s">
        <v>363</v>
      </c>
      <c r="R198" s="1" t="s">
        <v>159</v>
      </c>
      <c r="T198" s="1" t="s">
        <v>159</v>
      </c>
      <c r="W198" s="1" t="s">
        <v>159</v>
      </c>
      <c r="Z198" s="1" t="s">
        <v>385</v>
      </c>
      <c r="AD198" s="1" t="s">
        <v>232</v>
      </c>
      <c r="AF198" s="1" t="s">
        <v>159</v>
      </c>
      <c r="AI198" s="1" t="s">
        <v>349</v>
      </c>
      <c r="AU198" s="1" t="s">
        <v>180</v>
      </c>
      <c r="AV198" s="1" t="s">
        <v>348</v>
      </c>
      <c r="AW198" s="1" t="s">
        <v>156</v>
      </c>
      <c r="AX198" s="1" t="s">
        <v>417</v>
      </c>
      <c r="AY198" s="1" t="s">
        <v>346</v>
      </c>
      <c r="AZ198" s="1" t="s">
        <v>231</v>
      </c>
      <c r="BA198" s="1" t="s">
        <v>361</v>
      </c>
      <c r="BB198" s="1">
        <v>140</v>
      </c>
      <c r="BC198" s="1">
        <v>200</v>
      </c>
      <c r="BD198" s="1">
        <v>0</v>
      </c>
      <c r="BE198" s="1">
        <v>0</v>
      </c>
      <c r="BF198" s="1">
        <v>0</v>
      </c>
      <c r="BG198" s="1">
        <v>1</v>
      </c>
      <c r="BH198" s="1">
        <v>0</v>
      </c>
      <c r="BI198" s="1">
        <v>0</v>
      </c>
      <c r="BJ198" s="1">
        <v>1</v>
      </c>
      <c r="BK198" s="1" t="s">
        <v>409</v>
      </c>
      <c r="BL198" s="1">
        <v>1994</v>
      </c>
      <c r="BM198" s="1" t="s">
        <v>159</v>
      </c>
      <c r="BO198" s="1">
        <v>3000</v>
      </c>
      <c r="BP198" s="1" t="s">
        <v>203</v>
      </c>
      <c r="BQ198" s="1" t="s">
        <v>205</v>
      </c>
      <c r="BR198" s="1" t="s">
        <v>205</v>
      </c>
      <c r="BS198" s="1" t="s">
        <v>243</v>
      </c>
      <c r="BT198" s="1" t="s">
        <v>212</v>
      </c>
    </row>
    <row r="199" spans="1:72" ht="45" hidden="1" x14ac:dyDescent="0.25">
      <c r="A199" s="1">
        <v>1469</v>
      </c>
      <c r="B199" s="1" t="s">
        <v>380</v>
      </c>
      <c r="C199" s="1" t="s">
        <v>433</v>
      </c>
      <c r="D199" s="1" t="s">
        <v>379</v>
      </c>
      <c r="E199" s="1" t="s">
        <v>357</v>
      </c>
      <c r="F199" s="1" t="s">
        <v>254</v>
      </c>
      <c r="G199" s="1" t="s">
        <v>355</v>
      </c>
      <c r="H199" s="1" t="s">
        <v>239</v>
      </c>
      <c r="I199" s="1" t="s">
        <v>180</v>
      </c>
      <c r="J199" s="1" t="s">
        <v>353</v>
      </c>
      <c r="K199" s="1" t="s">
        <v>364</v>
      </c>
      <c r="L199" s="1" t="s">
        <v>236</v>
      </c>
      <c r="M199" s="1" t="s">
        <v>165</v>
      </c>
      <c r="N199" s="1" t="s">
        <v>165</v>
      </c>
      <c r="O199" s="1" t="s">
        <v>236</v>
      </c>
      <c r="P199" s="1" t="s">
        <v>236</v>
      </c>
      <c r="Q199" s="1" t="s">
        <v>236</v>
      </c>
      <c r="R199" s="1" t="s">
        <v>159</v>
      </c>
      <c r="T199" s="1" t="s">
        <v>159</v>
      </c>
      <c r="W199" s="1" t="s">
        <v>156</v>
      </c>
      <c r="BD199" s="1" t="s">
        <v>150</v>
      </c>
      <c r="BE199" s="1" t="s">
        <v>150</v>
      </c>
      <c r="BF199" s="1" t="s">
        <v>150</v>
      </c>
      <c r="BG199" s="1" t="s">
        <v>150</v>
      </c>
      <c r="BH199" s="1" t="s">
        <v>150</v>
      </c>
      <c r="BI199" s="1" t="s">
        <v>150</v>
      </c>
      <c r="BJ199" s="1" t="s">
        <v>150</v>
      </c>
    </row>
    <row r="200" spans="1:72" ht="60" x14ac:dyDescent="0.25">
      <c r="A200" s="1">
        <v>1469</v>
      </c>
      <c r="B200" s="1" t="s">
        <v>380</v>
      </c>
      <c r="C200" s="1" t="s">
        <v>433</v>
      </c>
      <c r="D200" s="1" t="s">
        <v>379</v>
      </c>
      <c r="E200" s="1" t="s">
        <v>357</v>
      </c>
      <c r="F200" s="1" t="s">
        <v>254</v>
      </c>
      <c r="G200" s="1" t="s">
        <v>355</v>
      </c>
      <c r="H200" s="1" t="s">
        <v>239</v>
      </c>
      <c r="I200" s="1" t="s">
        <v>180</v>
      </c>
      <c r="J200" s="1" t="s">
        <v>353</v>
      </c>
      <c r="K200" s="1" t="s">
        <v>364</v>
      </c>
      <c r="L200" s="1" t="s">
        <v>236</v>
      </c>
      <c r="M200" s="1" t="s">
        <v>165</v>
      </c>
      <c r="N200" s="1" t="s">
        <v>165</v>
      </c>
      <c r="O200" s="1" t="s">
        <v>236</v>
      </c>
      <c r="Q200" s="1" t="s">
        <v>236</v>
      </c>
      <c r="R200" s="1" t="s">
        <v>159</v>
      </c>
      <c r="T200" s="1" t="s">
        <v>159</v>
      </c>
      <c r="W200" s="1" t="s">
        <v>159</v>
      </c>
      <c r="Z200" s="1" t="s">
        <v>233</v>
      </c>
      <c r="AA200" s="1" t="s">
        <v>385</v>
      </c>
      <c r="AB200" s="1" t="s">
        <v>362</v>
      </c>
      <c r="AC200" s="1" t="s">
        <v>362</v>
      </c>
      <c r="AD200" s="1" t="s">
        <v>362</v>
      </c>
      <c r="AE200" s="1" t="s">
        <v>362</v>
      </c>
      <c r="AF200" s="1" t="s">
        <v>159</v>
      </c>
      <c r="AI200" s="1" t="s">
        <v>349</v>
      </c>
      <c r="AU200" s="1" t="s">
        <v>180</v>
      </c>
      <c r="AV200" s="1" t="s">
        <v>180</v>
      </c>
      <c r="AW200" s="1" t="s">
        <v>159</v>
      </c>
      <c r="BA200" s="1" t="s">
        <v>344</v>
      </c>
      <c r="BB200" s="1">
        <v>120</v>
      </c>
      <c r="BC200" s="1">
        <v>150</v>
      </c>
      <c r="BD200" s="1">
        <v>0</v>
      </c>
      <c r="BE200" s="1">
        <v>1</v>
      </c>
      <c r="BF200" s="1">
        <v>0</v>
      </c>
      <c r="BG200" s="1">
        <v>0</v>
      </c>
      <c r="BH200" s="1">
        <v>0</v>
      </c>
      <c r="BI200" s="1">
        <v>0</v>
      </c>
      <c r="BJ200" s="1">
        <v>1</v>
      </c>
      <c r="BK200" s="1" t="s">
        <v>200</v>
      </c>
      <c r="BL200" s="1">
        <v>1994</v>
      </c>
      <c r="BM200" s="1" t="s">
        <v>159</v>
      </c>
      <c r="BO200" s="1">
        <v>3729</v>
      </c>
      <c r="BP200" s="1" t="s">
        <v>432</v>
      </c>
      <c r="BQ200" s="1" t="s">
        <v>343</v>
      </c>
      <c r="BR200" s="1" t="s">
        <v>343</v>
      </c>
      <c r="BS200" s="1" t="s">
        <v>206</v>
      </c>
      <c r="BT200" s="1" t="s">
        <v>212</v>
      </c>
    </row>
    <row r="201" spans="1:72" ht="75" x14ac:dyDescent="0.25">
      <c r="A201" s="1">
        <v>1469</v>
      </c>
      <c r="B201" s="1" t="s">
        <v>416</v>
      </c>
      <c r="C201" s="1" t="s">
        <v>456</v>
      </c>
      <c r="D201" s="1" t="s">
        <v>455</v>
      </c>
      <c r="E201" s="1" t="s">
        <v>414</v>
      </c>
      <c r="F201" s="1" t="s">
        <v>254</v>
      </c>
      <c r="G201" s="1" t="s">
        <v>355</v>
      </c>
      <c r="H201" s="1" t="s">
        <v>366</v>
      </c>
      <c r="I201" s="1" t="s">
        <v>180</v>
      </c>
      <c r="J201" s="1" t="s">
        <v>353</v>
      </c>
      <c r="K201" s="1" t="s">
        <v>364</v>
      </c>
      <c r="L201" s="1" t="s">
        <v>236</v>
      </c>
      <c r="M201" s="1" t="s">
        <v>363</v>
      </c>
      <c r="N201" s="1" t="s">
        <v>236</v>
      </c>
      <c r="O201" s="1" t="s">
        <v>236</v>
      </c>
      <c r="P201" s="1" t="s">
        <v>236</v>
      </c>
      <c r="Q201" s="1" t="s">
        <v>236</v>
      </c>
      <c r="R201" s="1" t="s">
        <v>159</v>
      </c>
      <c r="T201" s="1" t="s">
        <v>156</v>
      </c>
      <c r="U201" s="1" t="s">
        <v>430</v>
      </c>
      <c r="V201" s="1" t="s">
        <v>429</v>
      </c>
      <c r="W201" s="1" t="s">
        <v>159</v>
      </c>
      <c r="Z201" s="1" t="s">
        <v>385</v>
      </c>
      <c r="AA201" s="1" t="s">
        <v>253</v>
      </c>
      <c r="AB201" s="1" t="s">
        <v>253</v>
      </c>
      <c r="AC201" s="1" t="s">
        <v>253</v>
      </c>
      <c r="AD201" s="1" t="s">
        <v>362</v>
      </c>
      <c r="AE201" s="1" t="s">
        <v>362</v>
      </c>
      <c r="AF201" s="1" t="s">
        <v>156</v>
      </c>
      <c r="AG201" s="1" t="s">
        <v>454</v>
      </c>
      <c r="AH201" s="1" t="s">
        <v>453</v>
      </c>
      <c r="AI201" s="1" t="s">
        <v>349</v>
      </c>
      <c r="AU201" s="1" t="s">
        <v>180</v>
      </c>
      <c r="AV201" s="1" t="s">
        <v>176</v>
      </c>
      <c r="AW201" s="1" t="s">
        <v>159</v>
      </c>
      <c r="BA201" s="1" t="s">
        <v>392</v>
      </c>
      <c r="BB201" s="1">
        <v>150</v>
      </c>
      <c r="BC201" s="1">
        <v>159</v>
      </c>
      <c r="BD201" s="1">
        <v>1</v>
      </c>
      <c r="BE201" s="1">
        <v>1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 t="s">
        <v>200</v>
      </c>
      <c r="BL201" s="1">
        <v>1994</v>
      </c>
      <c r="BM201" s="1" t="s">
        <v>159</v>
      </c>
      <c r="BO201" s="1">
        <v>3300</v>
      </c>
      <c r="BP201" s="1" t="s">
        <v>203</v>
      </c>
      <c r="BQ201" s="1" t="s">
        <v>391</v>
      </c>
      <c r="BR201" s="1" t="s">
        <v>343</v>
      </c>
      <c r="BS201" s="1" t="s">
        <v>213</v>
      </c>
      <c r="BT201" s="1" t="s">
        <v>212</v>
      </c>
    </row>
    <row r="202" spans="1:72" ht="45" hidden="1" x14ac:dyDescent="0.25">
      <c r="A202" s="1">
        <v>1469</v>
      </c>
      <c r="B202" s="1" t="s">
        <v>380</v>
      </c>
      <c r="C202" s="1" t="s">
        <v>398</v>
      </c>
      <c r="D202" s="1" t="s">
        <v>379</v>
      </c>
      <c r="E202" s="1" t="s">
        <v>357</v>
      </c>
      <c r="F202" s="1" t="s">
        <v>356</v>
      </c>
      <c r="G202" s="1" t="s">
        <v>240</v>
      </c>
      <c r="H202" s="1" t="s">
        <v>239</v>
      </c>
      <c r="I202" s="1" t="s">
        <v>180</v>
      </c>
      <c r="J202" s="1" t="s">
        <v>353</v>
      </c>
      <c r="K202" s="1" t="s">
        <v>364</v>
      </c>
      <c r="L202" s="1" t="s">
        <v>236</v>
      </c>
      <c r="M202" s="1" t="s">
        <v>236</v>
      </c>
      <c r="N202" s="1" t="s">
        <v>236</v>
      </c>
      <c r="O202" s="1" t="s">
        <v>236</v>
      </c>
      <c r="P202" s="1" t="s">
        <v>236</v>
      </c>
      <c r="Q202" s="1" t="s">
        <v>236</v>
      </c>
      <c r="R202" s="1" t="s">
        <v>159</v>
      </c>
      <c r="T202" s="1" t="s">
        <v>159</v>
      </c>
      <c r="W202" s="1" t="s">
        <v>156</v>
      </c>
      <c r="Z202" s="1" t="s">
        <v>253</v>
      </c>
      <c r="AA202" s="1" t="s">
        <v>362</v>
      </c>
      <c r="AB202" s="1" t="s">
        <v>362</v>
      </c>
      <c r="AC202" s="1" t="s">
        <v>362</v>
      </c>
      <c r="AD202" s="1" t="s">
        <v>362</v>
      </c>
      <c r="AE202" s="1" t="s">
        <v>233</v>
      </c>
      <c r="AF202" s="1" t="s">
        <v>159</v>
      </c>
      <c r="AI202" s="1" t="s">
        <v>349</v>
      </c>
      <c r="AU202" s="1" t="s">
        <v>180</v>
      </c>
      <c r="AV202" s="1" t="s">
        <v>180</v>
      </c>
      <c r="AW202" s="1" t="s">
        <v>156</v>
      </c>
      <c r="AX202" s="1" t="s">
        <v>440</v>
      </c>
      <c r="AY202" s="1" t="s">
        <v>346</v>
      </c>
      <c r="AZ202" s="1" t="s">
        <v>345</v>
      </c>
      <c r="BA202" s="1" t="s">
        <v>344</v>
      </c>
      <c r="BD202" s="1">
        <v>1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1</v>
      </c>
      <c r="BK202" s="1" t="s">
        <v>200</v>
      </c>
      <c r="BL202" s="1">
        <v>1968</v>
      </c>
      <c r="BM202" s="1" t="s">
        <v>159</v>
      </c>
      <c r="BP202" s="1" t="s">
        <v>370</v>
      </c>
      <c r="BQ202" s="1" t="s">
        <v>343</v>
      </c>
      <c r="BR202" s="1" t="s">
        <v>408</v>
      </c>
      <c r="BS202" s="1" t="s">
        <v>452</v>
      </c>
      <c r="BT202" s="1" t="s">
        <v>212</v>
      </c>
    </row>
    <row r="203" spans="1:72" ht="75" x14ac:dyDescent="0.25">
      <c r="A203" s="1">
        <v>1469</v>
      </c>
      <c r="B203" s="1" t="s">
        <v>360</v>
      </c>
      <c r="C203" s="1" t="s">
        <v>368</v>
      </c>
      <c r="D203" s="1" t="s">
        <v>358</v>
      </c>
      <c r="E203" s="1" t="s">
        <v>357</v>
      </c>
      <c r="F203" s="1" t="s">
        <v>254</v>
      </c>
      <c r="G203" s="1" t="s">
        <v>355</v>
      </c>
      <c r="H203" s="1" t="s">
        <v>239</v>
      </c>
      <c r="I203" s="1" t="s">
        <v>180</v>
      </c>
      <c r="J203" s="1" t="s">
        <v>353</v>
      </c>
      <c r="K203" s="1" t="s">
        <v>352</v>
      </c>
      <c r="N203" s="1" t="s">
        <v>165</v>
      </c>
      <c r="R203" s="1" t="s">
        <v>159</v>
      </c>
      <c r="T203" s="1" t="s">
        <v>159</v>
      </c>
      <c r="W203" s="1" t="s">
        <v>159</v>
      </c>
      <c r="Z203" s="1" t="s">
        <v>232</v>
      </c>
      <c r="AF203" s="1" t="s">
        <v>159</v>
      </c>
      <c r="AI203" s="1" t="s">
        <v>349</v>
      </c>
      <c r="AU203" s="1" t="s">
        <v>180</v>
      </c>
      <c r="AV203" s="1" t="s">
        <v>180</v>
      </c>
      <c r="AW203" s="1" t="s">
        <v>159</v>
      </c>
      <c r="BA203" s="1" t="s">
        <v>392</v>
      </c>
      <c r="BB203" s="1">
        <v>110</v>
      </c>
      <c r="BC203" s="1">
        <v>150</v>
      </c>
      <c r="BD203" s="1">
        <v>0</v>
      </c>
      <c r="BE203" s="1">
        <v>1</v>
      </c>
      <c r="BF203" s="1">
        <v>0</v>
      </c>
      <c r="BG203" s="1">
        <v>0</v>
      </c>
      <c r="BH203" s="1">
        <v>0</v>
      </c>
      <c r="BI203" s="1">
        <v>0</v>
      </c>
      <c r="BJ203" s="1">
        <v>1</v>
      </c>
      <c r="BK203" s="1" t="s">
        <v>200</v>
      </c>
      <c r="BL203" s="1">
        <v>1994</v>
      </c>
      <c r="BM203" s="1" t="s">
        <v>159</v>
      </c>
      <c r="BO203" s="1">
        <v>5600</v>
      </c>
      <c r="BP203" s="1" t="s">
        <v>370</v>
      </c>
      <c r="BQ203" s="1" t="s">
        <v>408</v>
      </c>
      <c r="BR203" s="1" t="s">
        <v>343</v>
      </c>
      <c r="BS203" s="1" t="s">
        <v>206</v>
      </c>
      <c r="BT203" s="1" t="s">
        <v>212</v>
      </c>
    </row>
    <row r="204" spans="1:72" ht="45" hidden="1" x14ac:dyDescent="0.25">
      <c r="A204" s="1">
        <v>1469</v>
      </c>
      <c r="B204" s="1" t="s">
        <v>380</v>
      </c>
      <c r="C204" s="1" t="s">
        <v>412</v>
      </c>
      <c r="D204" s="1" t="s">
        <v>379</v>
      </c>
      <c r="E204" s="1" t="s">
        <v>389</v>
      </c>
      <c r="F204" s="1" t="s">
        <v>367</v>
      </c>
      <c r="G204" s="1" t="s">
        <v>240</v>
      </c>
      <c r="H204" s="1" t="s">
        <v>411</v>
      </c>
      <c r="I204" s="1" t="s">
        <v>180</v>
      </c>
      <c r="J204" s="1" t="s">
        <v>388</v>
      </c>
      <c r="K204" s="1" t="s">
        <v>364</v>
      </c>
      <c r="L204" s="1" t="s">
        <v>236</v>
      </c>
      <c r="M204" s="1" t="s">
        <v>236</v>
      </c>
      <c r="N204" s="1" t="s">
        <v>236</v>
      </c>
      <c r="O204" s="1" t="s">
        <v>236</v>
      </c>
      <c r="P204" s="1" t="s">
        <v>236</v>
      </c>
      <c r="Q204" s="1" t="s">
        <v>363</v>
      </c>
      <c r="R204" s="1" t="s">
        <v>159</v>
      </c>
      <c r="T204" s="1" t="s">
        <v>159</v>
      </c>
      <c r="W204" s="1" t="s">
        <v>156</v>
      </c>
      <c r="X204" s="1" t="s">
        <v>413</v>
      </c>
      <c r="Y204" s="1" t="s">
        <v>427</v>
      </c>
      <c r="Z204" s="1" t="s">
        <v>233</v>
      </c>
      <c r="AA204" s="1" t="s">
        <v>362</v>
      </c>
      <c r="AB204" s="1" t="s">
        <v>362</v>
      </c>
      <c r="AC204" s="1" t="s">
        <v>362</v>
      </c>
      <c r="AD204" s="1" t="s">
        <v>362</v>
      </c>
      <c r="AE204" s="1" t="s">
        <v>253</v>
      </c>
      <c r="AF204" s="1" t="s">
        <v>156</v>
      </c>
      <c r="BD204" s="1" t="s">
        <v>150</v>
      </c>
      <c r="BE204" s="1" t="s">
        <v>150</v>
      </c>
      <c r="BF204" s="1" t="s">
        <v>150</v>
      </c>
      <c r="BG204" s="1" t="s">
        <v>150</v>
      </c>
      <c r="BH204" s="1" t="s">
        <v>150</v>
      </c>
      <c r="BI204" s="1" t="s">
        <v>150</v>
      </c>
      <c r="BJ204" s="1" t="s">
        <v>150</v>
      </c>
    </row>
    <row r="205" spans="1:72" ht="60" x14ac:dyDescent="0.25">
      <c r="A205" s="1">
        <v>1469</v>
      </c>
      <c r="B205" s="1" t="s">
        <v>380</v>
      </c>
      <c r="C205" s="1" t="s">
        <v>398</v>
      </c>
      <c r="D205" s="1" t="s">
        <v>379</v>
      </c>
      <c r="E205" s="1" t="s">
        <v>357</v>
      </c>
      <c r="F205" s="1" t="s">
        <v>254</v>
      </c>
      <c r="G205" s="1" t="s">
        <v>355</v>
      </c>
      <c r="H205" s="1" t="s">
        <v>239</v>
      </c>
      <c r="I205" s="1" t="s">
        <v>180</v>
      </c>
      <c r="J205" s="1" t="s">
        <v>388</v>
      </c>
      <c r="K205" s="1" t="s">
        <v>364</v>
      </c>
      <c r="L205" s="1" t="s">
        <v>236</v>
      </c>
      <c r="M205" s="1" t="s">
        <v>236</v>
      </c>
      <c r="N205" s="1" t="s">
        <v>236</v>
      </c>
      <c r="O205" s="1" t="s">
        <v>236</v>
      </c>
      <c r="P205" s="1" t="s">
        <v>236</v>
      </c>
      <c r="Q205" s="1" t="s">
        <v>236</v>
      </c>
      <c r="R205" s="1" t="s">
        <v>159</v>
      </c>
      <c r="T205" s="1" t="s">
        <v>159</v>
      </c>
      <c r="W205" s="1" t="s">
        <v>156</v>
      </c>
      <c r="X205" s="1" t="s">
        <v>451</v>
      </c>
      <c r="Y205" s="1" t="s">
        <v>357</v>
      </c>
      <c r="Z205" s="1" t="s">
        <v>232</v>
      </c>
      <c r="AA205" s="1" t="s">
        <v>253</v>
      </c>
      <c r="AB205" s="1" t="s">
        <v>362</v>
      </c>
      <c r="AC205" s="1" t="s">
        <v>362</v>
      </c>
      <c r="AD205" s="1" t="s">
        <v>362</v>
      </c>
      <c r="AE205" s="1" t="s">
        <v>362</v>
      </c>
      <c r="AF205" s="1" t="s">
        <v>159</v>
      </c>
      <c r="AI205" s="1" t="s">
        <v>349</v>
      </c>
      <c r="AU205" s="1" t="s">
        <v>180</v>
      </c>
      <c r="AV205" s="1" t="s">
        <v>348</v>
      </c>
      <c r="AW205" s="1" t="s">
        <v>159</v>
      </c>
      <c r="BA205" s="1" t="s">
        <v>361</v>
      </c>
      <c r="BB205" s="1">
        <v>130</v>
      </c>
      <c r="BC205" s="1">
        <v>130</v>
      </c>
      <c r="BD205" s="1">
        <v>1</v>
      </c>
      <c r="BE205" s="1">
        <v>1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 t="s">
        <v>200</v>
      </c>
      <c r="BL205" s="1">
        <v>1994</v>
      </c>
      <c r="BM205" s="1" t="s">
        <v>159</v>
      </c>
      <c r="BP205" s="1" t="s">
        <v>432</v>
      </c>
      <c r="BS205" s="1" t="s">
        <v>206</v>
      </c>
      <c r="BT205" s="1" t="s">
        <v>212</v>
      </c>
    </row>
    <row r="206" spans="1:72" ht="45" x14ac:dyDescent="0.25">
      <c r="A206" s="1">
        <v>1469</v>
      </c>
      <c r="B206" s="1" t="s">
        <v>380</v>
      </c>
      <c r="C206" s="1" t="s">
        <v>210</v>
      </c>
      <c r="D206" s="1" t="s">
        <v>379</v>
      </c>
      <c r="E206" s="1" t="s">
        <v>357</v>
      </c>
      <c r="F206" s="1" t="s">
        <v>254</v>
      </c>
      <c r="G206" s="1" t="s">
        <v>355</v>
      </c>
      <c r="H206" s="1" t="s">
        <v>378</v>
      </c>
      <c r="I206" s="1" t="s">
        <v>180</v>
      </c>
      <c r="J206" s="1" t="s">
        <v>353</v>
      </c>
      <c r="K206" s="1" t="s">
        <v>352</v>
      </c>
      <c r="L206" s="1" t="s">
        <v>236</v>
      </c>
      <c r="M206" s="1" t="s">
        <v>236</v>
      </c>
      <c r="N206" s="1" t="s">
        <v>236</v>
      </c>
      <c r="O206" s="1" t="s">
        <v>236</v>
      </c>
      <c r="P206" s="1" t="s">
        <v>236</v>
      </c>
      <c r="Q206" s="1" t="s">
        <v>236</v>
      </c>
      <c r="R206" s="1" t="s">
        <v>159</v>
      </c>
      <c r="T206" s="1" t="s">
        <v>159</v>
      </c>
      <c r="W206" s="1" t="s">
        <v>159</v>
      </c>
      <c r="Z206" s="1" t="s">
        <v>385</v>
      </c>
      <c r="AA206" s="1" t="s">
        <v>362</v>
      </c>
      <c r="AB206" s="1" t="s">
        <v>362</v>
      </c>
      <c r="AC206" s="1" t="s">
        <v>253</v>
      </c>
      <c r="AD206" s="1" t="s">
        <v>362</v>
      </c>
      <c r="AE206" s="1" t="s">
        <v>362</v>
      </c>
      <c r="AF206" s="1" t="s">
        <v>159</v>
      </c>
      <c r="AI206" s="1" t="s">
        <v>349</v>
      </c>
      <c r="AU206" s="1" t="s">
        <v>180</v>
      </c>
      <c r="AV206" s="1" t="s">
        <v>180</v>
      </c>
      <c r="AW206" s="1" t="s">
        <v>159</v>
      </c>
      <c r="BA206" s="1" t="s">
        <v>344</v>
      </c>
      <c r="BB206" s="1">
        <v>117</v>
      </c>
      <c r="BC206" s="1">
        <v>150</v>
      </c>
      <c r="BD206" s="1">
        <v>0</v>
      </c>
      <c r="BE206" s="1">
        <v>0</v>
      </c>
      <c r="BF206" s="1">
        <v>1</v>
      </c>
      <c r="BG206" s="1">
        <v>0</v>
      </c>
      <c r="BH206" s="1">
        <v>0</v>
      </c>
      <c r="BI206" s="1">
        <v>0</v>
      </c>
      <c r="BJ206" s="1">
        <v>1</v>
      </c>
      <c r="BK206" s="1" t="s">
        <v>200</v>
      </c>
      <c r="BL206" s="1">
        <v>1994</v>
      </c>
      <c r="BM206" s="1" t="s">
        <v>159</v>
      </c>
      <c r="BO206" s="1">
        <v>3390</v>
      </c>
      <c r="BP206" s="1" t="s">
        <v>203</v>
      </c>
      <c r="BQ206" s="1" t="s">
        <v>342</v>
      </c>
      <c r="BR206" s="1" t="s">
        <v>342</v>
      </c>
      <c r="BS206" s="1" t="s">
        <v>206</v>
      </c>
      <c r="BT206" s="1" t="s">
        <v>212</v>
      </c>
    </row>
    <row r="207" spans="1:72" ht="45" x14ac:dyDescent="0.25">
      <c r="A207" s="1">
        <v>1469</v>
      </c>
      <c r="B207" s="1" t="s">
        <v>360</v>
      </c>
      <c r="C207" s="1" t="s">
        <v>439</v>
      </c>
      <c r="D207" s="1" t="s">
        <v>438</v>
      </c>
      <c r="E207" s="1" t="s">
        <v>450</v>
      </c>
      <c r="F207" s="1" t="s">
        <v>356</v>
      </c>
      <c r="G207" s="1" t="s">
        <v>355</v>
      </c>
      <c r="H207" s="1" t="s">
        <v>354</v>
      </c>
      <c r="I207" s="1" t="s">
        <v>180</v>
      </c>
      <c r="J207" s="1" t="s">
        <v>365</v>
      </c>
      <c r="K207" s="1" t="s">
        <v>364</v>
      </c>
      <c r="L207" s="1" t="s">
        <v>165</v>
      </c>
      <c r="M207" s="1" t="s">
        <v>165</v>
      </c>
      <c r="N207" s="1" t="s">
        <v>165</v>
      </c>
      <c r="O207" s="1" t="s">
        <v>236</v>
      </c>
      <c r="P207" s="1" t="s">
        <v>236</v>
      </c>
      <c r="Q207" s="1" t="s">
        <v>165</v>
      </c>
      <c r="R207" s="1" t="s">
        <v>159</v>
      </c>
      <c r="T207" s="1" t="s">
        <v>159</v>
      </c>
      <c r="W207" s="1" t="s">
        <v>159</v>
      </c>
      <c r="Z207" s="1" t="s">
        <v>233</v>
      </c>
      <c r="AA207" s="1" t="s">
        <v>362</v>
      </c>
      <c r="AB207" s="1" t="s">
        <v>362</v>
      </c>
      <c r="AC207" s="1" t="s">
        <v>362</v>
      </c>
      <c r="AD207" s="1" t="s">
        <v>362</v>
      </c>
      <c r="AE207" s="1" t="s">
        <v>362</v>
      </c>
      <c r="AF207" s="1" t="s">
        <v>159</v>
      </c>
      <c r="AI207" s="1" t="s">
        <v>349</v>
      </c>
      <c r="AU207" s="1" t="s">
        <v>180</v>
      </c>
      <c r="AV207" s="1" t="s">
        <v>180</v>
      </c>
      <c r="AW207" s="1" t="s">
        <v>156</v>
      </c>
      <c r="AX207" s="1" t="s">
        <v>440</v>
      </c>
      <c r="AY207" s="1" t="s">
        <v>346</v>
      </c>
      <c r="AZ207" s="1" t="s">
        <v>231</v>
      </c>
      <c r="BA207" s="1" t="s">
        <v>344</v>
      </c>
      <c r="BB207" s="1">
        <v>150</v>
      </c>
      <c r="BC207" s="1">
        <v>200</v>
      </c>
      <c r="BD207" s="1">
        <v>0</v>
      </c>
      <c r="BE207" s="1">
        <v>1</v>
      </c>
      <c r="BF207" s="1">
        <v>0</v>
      </c>
      <c r="BG207" s="1">
        <v>0</v>
      </c>
      <c r="BH207" s="1">
        <v>1</v>
      </c>
      <c r="BI207" s="1">
        <v>0</v>
      </c>
      <c r="BJ207" s="1">
        <v>0</v>
      </c>
      <c r="BK207" s="1" t="s">
        <v>409</v>
      </c>
      <c r="BL207" s="1">
        <v>1997</v>
      </c>
      <c r="BM207" s="1" t="s">
        <v>156</v>
      </c>
      <c r="BN207" s="1" t="s">
        <v>449</v>
      </c>
      <c r="BP207" s="1" t="s">
        <v>203</v>
      </c>
      <c r="BQ207" s="1" t="s">
        <v>342</v>
      </c>
      <c r="BR207" s="1" t="s">
        <v>342</v>
      </c>
      <c r="BS207" s="1" t="s">
        <v>213</v>
      </c>
      <c r="BT207" s="1" t="s">
        <v>212</v>
      </c>
    </row>
    <row r="208" spans="1:72" ht="60" x14ac:dyDescent="0.25">
      <c r="A208" s="1">
        <v>1469</v>
      </c>
      <c r="B208" s="1" t="s">
        <v>380</v>
      </c>
      <c r="C208" s="1" t="s">
        <v>374</v>
      </c>
      <c r="D208" s="1" t="s">
        <v>379</v>
      </c>
      <c r="E208" s="1" t="s">
        <v>372</v>
      </c>
      <c r="F208" s="1" t="s">
        <v>356</v>
      </c>
      <c r="G208" s="1" t="s">
        <v>355</v>
      </c>
      <c r="H208" s="1" t="s">
        <v>354</v>
      </c>
      <c r="I208" s="1" t="s">
        <v>180</v>
      </c>
      <c r="J208" s="1" t="s">
        <v>353</v>
      </c>
      <c r="K208" s="1" t="s">
        <v>364</v>
      </c>
      <c r="L208" s="1" t="s">
        <v>236</v>
      </c>
      <c r="M208" s="1" t="s">
        <v>236</v>
      </c>
      <c r="N208" s="1" t="s">
        <v>363</v>
      </c>
      <c r="O208" s="1" t="s">
        <v>236</v>
      </c>
      <c r="P208" s="1" t="s">
        <v>165</v>
      </c>
      <c r="Q208" s="1" t="s">
        <v>236</v>
      </c>
      <c r="R208" s="1" t="s">
        <v>156</v>
      </c>
      <c r="S208" s="1" t="s">
        <v>406</v>
      </c>
      <c r="T208" s="1" t="s">
        <v>159</v>
      </c>
      <c r="W208" s="1" t="s">
        <v>156</v>
      </c>
      <c r="X208" s="1" t="s">
        <v>448</v>
      </c>
      <c r="Y208" s="1" t="s">
        <v>357</v>
      </c>
      <c r="Z208" s="1" t="s">
        <v>385</v>
      </c>
      <c r="AA208" s="1" t="s">
        <v>232</v>
      </c>
      <c r="AB208" s="1" t="s">
        <v>362</v>
      </c>
      <c r="AC208" s="1" t="s">
        <v>362</v>
      </c>
      <c r="AD208" s="1" t="s">
        <v>362</v>
      </c>
      <c r="AE208" s="1" t="s">
        <v>253</v>
      </c>
      <c r="AF208" s="1" t="s">
        <v>159</v>
      </c>
      <c r="AI208" s="1" t="s">
        <v>349</v>
      </c>
      <c r="AU208" s="1" t="s">
        <v>180</v>
      </c>
      <c r="AV208" s="1" t="s">
        <v>180</v>
      </c>
      <c r="AW208" s="1" t="s">
        <v>156</v>
      </c>
      <c r="AX208" s="1" t="s">
        <v>347</v>
      </c>
      <c r="AY208" s="1" t="s">
        <v>346</v>
      </c>
      <c r="AZ208" s="1" t="s">
        <v>345</v>
      </c>
      <c r="BA208" s="1" t="s">
        <v>344</v>
      </c>
      <c r="BB208" s="1">
        <v>125</v>
      </c>
      <c r="BC208" s="1">
        <v>160</v>
      </c>
      <c r="BD208" s="1">
        <v>0</v>
      </c>
      <c r="BE208" s="1">
        <v>0</v>
      </c>
      <c r="BF208" s="1">
        <v>1</v>
      </c>
      <c r="BG208" s="1">
        <v>0</v>
      </c>
      <c r="BH208" s="1">
        <v>0</v>
      </c>
      <c r="BI208" s="1">
        <v>0</v>
      </c>
      <c r="BJ208" s="1">
        <v>1</v>
      </c>
      <c r="BK208" s="1" t="s">
        <v>200</v>
      </c>
      <c r="BL208" s="1">
        <v>1992</v>
      </c>
      <c r="BM208" s="1" t="s">
        <v>159</v>
      </c>
      <c r="BO208" s="1">
        <v>8100</v>
      </c>
      <c r="BP208" s="1" t="s">
        <v>401</v>
      </c>
      <c r="BQ208" s="1" t="s">
        <v>343</v>
      </c>
      <c r="BR208" s="1" t="s">
        <v>343</v>
      </c>
      <c r="BS208" s="1" t="s">
        <v>206</v>
      </c>
      <c r="BT208" s="1" t="s">
        <v>212</v>
      </c>
    </row>
    <row r="209" spans="1:72" ht="60" x14ac:dyDescent="0.25">
      <c r="A209" s="1">
        <v>1469</v>
      </c>
      <c r="B209" s="1" t="s">
        <v>360</v>
      </c>
      <c r="C209" s="1" t="s">
        <v>439</v>
      </c>
      <c r="D209" s="1" t="s">
        <v>438</v>
      </c>
      <c r="E209" s="1" t="s">
        <v>357</v>
      </c>
      <c r="F209" s="1" t="s">
        <v>254</v>
      </c>
      <c r="G209" s="1" t="s">
        <v>355</v>
      </c>
      <c r="H209" s="1" t="s">
        <v>447</v>
      </c>
      <c r="I209" s="1" t="s">
        <v>180</v>
      </c>
      <c r="J209" s="1" t="s">
        <v>365</v>
      </c>
      <c r="K209" s="1" t="s">
        <v>364</v>
      </c>
      <c r="L209" s="1" t="s">
        <v>236</v>
      </c>
      <c r="M209" s="1" t="s">
        <v>236</v>
      </c>
      <c r="N209" s="1" t="s">
        <v>236</v>
      </c>
      <c r="O209" s="1" t="s">
        <v>236</v>
      </c>
      <c r="P209" s="1" t="s">
        <v>236</v>
      </c>
      <c r="Q209" s="1" t="s">
        <v>236</v>
      </c>
      <c r="R209" s="1" t="s">
        <v>159</v>
      </c>
      <c r="T209" s="1" t="s">
        <v>159</v>
      </c>
      <c r="W209" s="1" t="s">
        <v>156</v>
      </c>
      <c r="X209" s="1" t="s">
        <v>446</v>
      </c>
      <c r="Y209" s="1" t="s">
        <v>357</v>
      </c>
      <c r="Z209" s="1" t="s">
        <v>233</v>
      </c>
      <c r="AA209" s="1" t="s">
        <v>362</v>
      </c>
      <c r="AB209" s="1" t="s">
        <v>362</v>
      </c>
      <c r="AC209" s="1" t="s">
        <v>362</v>
      </c>
      <c r="AD209" s="1" t="s">
        <v>362</v>
      </c>
      <c r="AE209" s="1" t="s">
        <v>362</v>
      </c>
      <c r="AF209" s="1" t="s">
        <v>159</v>
      </c>
      <c r="AI209" s="1" t="s">
        <v>349</v>
      </c>
      <c r="AU209" s="1" t="s">
        <v>180</v>
      </c>
      <c r="AV209" s="1" t="s">
        <v>348</v>
      </c>
      <c r="AW209" s="1" t="s">
        <v>159</v>
      </c>
      <c r="BA209" s="1" t="s">
        <v>344</v>
      </c>
      <c r="BB209" s="1">
        <v>150</v>
      </c>
      <c r="BC209" s="1">
        <v>150</v>
      </c>
      <c r="BD209" s="1">
        <v>0</v>
      </c>
      <c r="BE209" s="1">
        <v>0</v>
      </c>
      <c r="BF209" s="1">
        <v>0</v>
      </c>
      <c r="BG209" s="1">
        <v>1</v>
      </c>
      <c r="BH209" s="1">
        <v>0</v>
      </c>
      <c r="BI209" s="1">
        <v>0</v>
      </c>
      <c r="BJ209" s="1">
        <v>0</v>
      </c>
      <c r="BK209" s="1" t="s">
        <v>409</v>
      </c>
      <c r="BL209" s="1">
        <v>1992</v>
      </c>
      <c r="BM209" s="1" t="s">
        <v>159</v>
      </c>
      <c r="BO209" s="1">
        <v>5500</v>
      </c>
      <c r="BP209" s="1" t="s">
        <v>432</v>
      </c>
      <c r="BQ209" s="1" t="s">
        <v>343</v>
      </c>
      <c r="BR209" s="1" t="s">
        <v>391</v>
      </c>
      <c r="BS209" s="1" t="s">
        <v>206</v>
      </c>
      <c r="BT209" s="1" t="s">
        <v>212</v>
      </c>
    </row>
    <row r="210" spans="1:72" ht="60" x14ac:dyDescent="0.25">
      <c r="A210" s="1">
        <v>1469</v>
      </c>
      <c r="B210" s="1" t="s">
        <v>375</v>
      </c>
      <c r="C210" s="1" t="s">
        <v>399</v>
      </c>
      <c r="D210" s="1" t="s">
        <v>373</v>
      </c>
      <c r="E210" s="1" t="s">
        <v>357</v>
      </c>
      <c r="F210" s="1" t="s">
        <v>254</v>
      </c>
      <c r="G210" s="1" t="s">
        <v>355</v>
      </c>
      <c r="H210" s="1" t="s">
        <v>366</v>
      </c>
      <c r="I210" s="1" t="s">
        <v>180</v>
      </c>
      <c r="J210" s="1" t="s">
        <v>365</v>
      </c>
      <c r="K210" s="1" t="s">
        <v>364</v>
      </c>
      <c r="N210" s="1" t="s">
        <v>165</v>
      </c>
      <c r="R210" s="1" t="s">
        <v>159</v>
      </c>
      <c r="T210" s="1" t="s">
        <v>159</v>
      </c>
      <c r="W210" s="1" t="s">
        <v>159</v>
      </c>
      <c r="Z210" s="1" t="s">
        <v>385</v>
      </c>
      <c r="AA210" s="1" t="s">
        <v>362</v>
      </c>
      <c r="AB210" s="1" t="s">
        <v>253</v>
      </c>
      <c r="AC210" s="1" t="s">
        <v>362</v>
      </c>
      <c r="AD210" s="1" t="s">
        <v>362</v>
      </c>
      <c r="AE210" s="1" t="s">
        <v>362</v>
      </c>
      <c r="AF210" s="1" t="s">
        <v>159</v>
      </c>
      <c r="AI210" s="1" t="s">
        <v>349</v>
      </c>
      <c r="AU210" s="1" t="s">
        <v>180</v>
      </c>
      <c r="AV210" s="1" t="s">
        <v>180</v>
      </c>
      <c r="AW210" s="1" t="s">
        <v>159</v>
      </c>
      <c r="BA210" s="1" t="s">
        <v>344</v>
      </c>
      <c r="BB210" s="1">
        <v>300</v>
      </c>
      <c r="BC210" s="1">
        <v>250</v>
      </c>
      <c r="BD210" s="1">
        <v>0</v>
      </c>
      <c r="BE210" s="1">
        <v>1</v>
      </c>
      <c r="BF210" s="1">
        <v>0</v>
      </c>
      <c r="BG210" s="1">
        <v>0</v>
      </c>
      <c r="BH210" s="1">
        <v>1</v>
      </c>
      <c r="BI210" s="1">
        <v>0</v>
      </c>
      <c r="BJ210" s="1">
        <v>0</v>
      </c>
      <c r="BK210" s="1" t="s">
        <v>200</v>
      </c>
      <c r="BL210" s="1">
        <v>1995</v>
      </c>
      <c r="BM210" s="1" t="s">
        <v>159</v>
      </c>
      <c r="BO210" s="1">
        <v>3263</v>
      </c>
      <c r="BP210" s="1" t="s">
        <v>432</v>
      </c>
      <c r="BQ210" s="1" t="s">
        <v>343</v>
      </c>
      <c r="BR210" s="1" t="s">
        <v>343</v>
      </c>
      <c r="BS210" s="1" t="s">
        <v>243</v>
      </c>
      <c r="BT210" s="1" t="s">
        <v>212</v>
      </c>
    </row>
    <row r="211" spans="1:72" ht="45" x14ac:dyDescent="0.25">
      <c r="A211" s="1">
        <v>1469</v>
      </c>
      <c r="B211" s="1" t="s">
        <v>416</v>
      </c>
      <c r="C211" s="1" t="s">
        <v>395</v>
      </c>
      <c r="D211" s="1" t="s">
        <v>415</v>
      </c>
      <c r="E211" s="1" t="s">
        <v>372</v>
      </c>
      <c r="F211" s="1" t="s">
        <v>356</v>
      </c>
      <c r="G211" s="1" t="s">
        <v>355</v>
      </c>
      <c r="H211" s="1" t="s">
        <v>354</v>
      </c>
      <c r="I211" s="1" t="s">
        <v>180</v>
      </c>
      <c r="J211" s="1" t="s">
        <v>353</v>
      </c>
      <c r="K211" s="1" t="s">
        <v>364</v>
      </c>
      <c r="L211" s="1" t="s">
        <v>236</v>
      </c>
      <c r="M211" s="1" t="s">
        <v>236</v>
      </c>
      <c r="N211" s="1" t="s">
        <v>236</v>
      </c>
      <c r="O211" s="1" t="s">
        <v>236</v>
      </c>
      <c r="P211" s="1" t="s">
        <v>236</v>
      </c>
      <c r="Q211" s="1" t="s">
        <v>236</v>
      </c>
      <c r="R211" s="1" t="s">
        <v>159</v>
      </c>
      <c r="T211" s="1" t="s">
        <v>159</v>
      </c>
      <c r="W211" s="1" t="s">
        <v>156</v>
      </c>
      <c r="X211" s="1" t="s">
        <v>445</v>
      </c>
      <c r="Y211" s="1" t="s">
        <v>386</v>
      </c>
      <c r="Z211" s="1" t="s">
        <v>232</v>
      </c>
      <c r="AA211" s="1" t="s">
        <v>253</v>
      </c>
      <c r="AB211" s="1" t="s">
        <v>362</v>
      </c>
      <c r="AC211" s="1" t="s">
        <v>362</v>
      </c>
      <c r="AD211" s="1" t="s">
        <v>362</v>
      </c>
      <c r="AE211" s="1" t="s">
        <v>253</v>
      </c>
      <c r="AF211" s="1" t="s">
        <v>159</v>
      </c>
      <c r="AI211" s="1" t="s">
        <v>349</v>
      </c>
      <c r="AU211" s="1" t="s">
        <v>180</v>
      </c>
      <c r="AV211" s="1" t="s">
        <v>180</v>
      </c>
      <c r="AW211" s="1" t="s">
        <v>156</v>
      </c>
      <c r="AX211" s="1" t="s">
        <v>347</v>
      </c>
      <c r="AY211" s="1" t="s">
        <v>346</v>
      </c>
      <c r="AZ211" s="1" t="s">
        <v>231</v>
      </c>
      <c r="BA211" s="1" t="s">
        <v>344</v>
      </c>
      <c r="BB211" s="1">
        <v>150</v>
      </c>
      <c r="BC211" s="1">
        <v>300</v>
      </c>
      <c r="BD211" s="1">
        <v>0</v>
      </c>
      <c r="BE211" s="1">
        <v>0</v>
      </c>
      <c r="BF211" s="1">
        <v>0</v>
      </c>
      <c r="BG211" s="1">
        <v>0</v>
      </c>
      <c r="BH211" s="1">
        <v>1</v>
      </c>
      <c r="BI211" s="1">
        <v>0</v>
      </c>
      <c r="BJ211" s="1">
        <v>1</v>
      </c>
      <c r="BK211" s="1" t="s">
        <v>200</v>
      </c>
      <c r="BL211" s="1">
        <v>1969</v>
      </c>
      <c r="BM211" s="1" t="s">
        <v>159</v>
      </c>
      <c r="BO211" s="1">
        <v>3200</v>
      </c>
      <c r="BP211" s="1" t="s">
        <v>370</v>
      </c>
      <c r="BQ211" s="1" t="s">
        <v>391</v>
      </c>
      <c r="BR211" s="1" t="s">
        <v>343</v>
      </c>
      <c r="BS211" s="1" t="s">
        <v>206</v>
      </c>
      <c r="BT211" s="1" t="s">
        <v>212</v>
      </c>
    </row>
    <row r="212" spans="1:72" ht="45" x14ac:dyDescent="0.25">
      <c r="A212" s="1">
        <v>1469</v>
      </c>
      <c r="B212" s="1" t="s">
        <v>375</v>
      </c>
      <c r="C212" s="1" t="s">
        <v>396</v>
      </c>
      <c r="D212" s="1" t="s">
        <v>444</v>
      </c>
      <c r="E212" s="1" t="s">
        <v>372</v>
      </c>
      <c r="F212" s="1" t="s">
        <v>254</v>
      </c>
      <c r="G212" s="1" t="s">
        <v>355</v>
      </c>
      <c r="H212" s="1" t="s">
        <v>366</v>
      </c>
      <c r="I212" s="1" t="s">
        <v>180</v>
      </c>
      <c r="J212" s="1" t="s">
        <v>353</v>
      </c>
      <c r="K212" s="1" t="s">
        <v>364</v>
      </c>
      <c r="L212" s="1" t="s">
        <v>236</v>
      </c>
      <c r="M212" s="1" t="s">
        <v>236</v>
      </c>
      <c r="N212" s="1" t="s">
        <v>236</v>
      </c>
      <c r="O212" s="1" t="s">
        <v>236</v>
      </c>
      <c r="P212" s="1" t="s">
        <v>236</v>
      </c>
      <c r="Q212" s="1" t="s">
        <v>236</v>
      </c>
      <c r="R212" s="1" t="s">
        <v>159</v>
      </c>
      <c r="T212" s="1" t="s">
        <v>159</v>
      </c>
      <c r="W212" s="1" t="s">
        <v>156</v>
      </c>
      <c r="X212" s="1" t="s">
        <v>443</v>
      </c>
      <c r="Y212" s="1" t="s">
        <v>357</v>
      </c>
      <c r="Z212" s="1" t="s">
        <v>385</v>
      </c>
      <c r="AA212" s="1" t="s">
        <v>232</v>
      </c>
      <c r="AB212" s="1" t="s">
        <v>362</v>
      </c>
      <c r="AC212" s="1" t="s">
        <v>362</v>
      </c>
      <c r="AD212" s="1" t="s">
        <v>362</v>
      </c>
      <c r="AE212" s="1" t="s">
        <v>362</v>
      </c>
      <c r="AF212" s="1" t="s">
        <v>159</v>
      </c>
      <c r="AI212" s="1" t="s">
        <v>349</v>
      </c>
      <c r="AU212" s="1" t="s">
        <v>180</v>
      </c>
      <c r="AV212" s="1" t="s">
        <v>180</v>
      </c>
      <c r="AW212" s="1" t="s">
        <v>156</v>
      </c>
      <c r="AX212" s="1" t="s">
        <v>347</v>
      </c>
      <c r="AY212" s="1" t="s">
        <v>346</v>
      </c>
      <c r="AZ212" s="1" t="s">
        <v>231</v>
      </c>
      <c r="BA212" s="1" t="s">
        <v>344</v>
      </c>
      <c r="BB212" s="1">
        <v>120</v>
      </c>
      <c r="BC212" s="1">
        <v>120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1</v>
      </c>
      <c r="BK212" s="1" t="s">
        <v>200</v>
      </c>
      <c r="BL212" s="1">
        <v>1987</v>
      </c>
      <c r="BM212" s="1" t="s">
        <v>159</v>
      </c>
      <c r="BO212" s="1">
        <v>2836</v>
      </c>
      <c r="BP212" s="1" t="s">
        <v>370</v>
      </c>
      <c r="BQ212" s="1" t="s">
        <v>342</v>
      </c>
      <c r="BR212" s="1" t="s">
        <v>342</v>
      </c>
      <c r="BS212" s="1" t="s">
        <v>206</v>
      </c>
      <c r="BT212" s="1" t="s">
        <v>212</v>
      </c>
    </row>
    <row r="213" spans="1:72" ht="45" x14ac:dyDescent="0.25">
      <c r="A213" s="1">
        <v>1469</v>
      </c>
      <c r="B213" s="1" t="s">
        <v>360</v>
      </c>
      <c r="C213" s="1" t="s">
        <v>425</v>
      </c>
      <c r="D213" s="1" t="s">
        <v>379</v>
      </c>
      <c r="E213" s="1" t="s">
        <v>372</v>
      </c>
      <c r="F213" s="1" t="s">
        <v>356</v>
      </c>
      <c r="G213" s="1" t="s">
        <v>355</v>
      </c>
      <c r="H213" s="1" t="s">
        <v>354</v>
      </c>
      <c r="I213" s="1" t="s">
        <v>180</v>
      </c>
      <c r="J213" s="1" t="s">
        <v>353</v>
      </c>
      <c r="K213" s="1" t="s">
        <v>352</v>
      </c>
      <c r="L213" s="1" t="s">
        <v>236</v>
      </c>
      <c r="M213" s="1" t="s">
        <v>236</v>
      </c>
      <c r="N213" s="1" t="s">
        <v>236</v>
      </c>
      <c r="O213" s="1" t="s">
        <v>165</v>
      </c>
      <c r="P213" s="1" t="s">
        <v>165</v>
      </c>
      <c r="Q213" s="1" t="s">
        <v>236</v>
      </c>
      <c r="R213" s="1" t="s">
        <v>159</v>
      </c>
      <c r="T213" s="1" t="s">
        <v>156</v>
      </c>
      <c r="U213" s="1" t="s">
        <v>442</v>
      </c>
      <c r="V213" s="1" t="s">
        <v>394</v>
      </c>
      <c r="W213" s="1" t="s">
        <v>156</v>
      </c>
      <c r="X213" s="1" t="s">
        <v>441</v>
      </c>
      <c r="Y213" s="1" t="s">
        <v>357</v>
      </c>
      <c r="Z213" s="1" t="s">
        <v>233</v>
      </c>
      <c r="AA213" s="1" t="s">
        <v>253</v>
      </c>
      <c r="AB213" s="1" t="s">
        <v>362</v>
      </c>
      <c r="AC213" s="1" t="s">
        <v>362</v>
      </c>
      <c r="AD213" s="1" t="s">
        <v>362</v>
      </c>
      <c r="AE213" s="1" t="s">
        <v>253</v>
      </c>
      <c r="AF213" s="1" t="s">
        <v>159</v>
      </c>
      <c r="AI213" s="1" t="s">
        <v>349</v>
      </c>
      <c r="AU213" s="1" t="s">
        <v>180</v>
      </c>
      <c r="AV213" s="1" t="s">
        <v>180</v>
      </c>
      <c r="AW213" s="1" t="s">
        <v>156</v>
      </c>
      <c r="AX213" s="1" t="s">
        <v>440</v>
      </c>
      <c r="AY213" s="1" t="s">
        <v>346</v>
      </c>
      <c r="AZ213" s="1" t="s">
        <v>384</v>
      </c>
      <c r="BA213" s="1" t="s">
        <v>361</v>
      </c>
      <c r="BB213" s="1">
        <v>120</v>
      </c>
      <c r="BC213" s="1">
        <v>300</v>
      </c>
      <c r="BD213" s="1">
        <v>1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1</v>
      </c>
      <c r="BK213" s="1" t="s">
        <v>409</v>
      </c>
      <c r="BL213" s="1">
        <v>1975</v>
      </c>
      <c r="BM213" s="1" t="s">
        <v>159</v>
      </c>
      <c r="BO213" s="1">
        <v>6000</v>
      </c>
      <c r="BP213" s="1" t="s">
        <v>203</v>
      </c>
      <c r="BQ213" s="1" t="s">
        <v>408</v>
      </c>
      <c r="BR213" s="1" t="s">
        <v>343</v>
      </c>
      <c r="BS213" s="1" t="s">
        <v>213</v>
      </c>
      <c r="BT213" s="1" t="s">
        <v>212</v>
      </c>
    </row>
    <row r="214" spans="1:72" ht="60" x14ac:dyDescent="0.25">
      <c r="A214" s="1">
        <v>1469</v>
      </c>
      <c r="B214" s="1" t="s">
        <v>360</v>
      </c>
      <c r="C214" s="1" t="s">
        <v>439</v>
      </c>
      <c r="D214" s="1" t="s">
        <v>438</v>
      </c>
      <c r="E214" s="1" t="s">
        <v>357</v>
      </c>
      <c r="F214" s="1" t="s">
        <v>356</v>
      </c>
      <c r="G214" s="1" t="s">
        <v>355</v>
      </c>
      <c r="H214" s="1" t="s">
        <v>366</v>
      </c>
      <c r="I214" s="1" t="s">
        <v>180</v>
      </c>
      <c r="J214" s="1" t="s">
        <v>353</v>
      </c>
      <c r="K214" s="1" t="s">
        <v>352</v>
      </c>
      <c r="L214" s="1" t="s">
        <v>236</v>
      </c>
      <c r="M214" s="1" t="s">
        <v>165</v>
      </c>
      <c r="N214" s="1" t="s">
        <v>165</v>
      </c>
      <c r="O214" s="1" t="s">
        <v>165</v>
      </c>
      <c r="R214" s="1" t="s">
        <v>159</v>
      </c>
      <c r="T214" s="1" t="s">
        <v>159</v>
      </c>
      <c r="W214" s="1" t="s">
        <v>156</v>
      </c>
      <c r="Y214" s="1" t="s">
        <v>429</v>
      </c>
      <c r="Z214" s="1" t="s">
        <v>232</v>
      </c>
      <c r="AA214" s="1" t="s">
        <v>253</v>
      </c>
      <c r="AF214" s="1" t="s">
        <v>156</v>
      </c>
      <c r="AH214" s="1" t="s">
        <v>350</v>
      </c>
      <c r="AI214" s="1" t="s">
        <v>349</v>
      </c>
      <c r="AU214" s="1" t="s">
        <v>180</v>
      </c>
      <c r="AV214" s="1" t="s">
        <v>180</v>
      </c>
      <c r="AW214" s="1" t="s">
        <v>156</v>
      </c>
      <c r="AX214" s="1" t="s">
        <v>347</v>
      </c>
      <c r="AY214" s="1" t="s">
        <v>346</v>
      </c>
      <c r="AZ214" s="1" t="s">
        <v>231</v>
      </c>
      <c r="BA214" s="1" t="s">
        <v>344</v>
      </c>
      <c r="BB214" s="1">
        <v>200</v>
      </c>
      <c r="BC214" s="1">
        <v>200</v>
      </c>
      <c r="BD214" s="1">
        <v>0</v>
      </c>
      <c r="BE214" s="1">
        <v>0</v>
      </c>
      <c r="BF214" s="1">
        <v>0</v>
      </c>
      <c r="BG214" s="1">
        <v>1</v>
      </c>
      <c r="BH214" s="1">
        <v>0</v>
      </c>
      <c r="BI214" s="1">
        <v>0</v>
      </c>
      <c r="BJ214" s="1">
        <v>1</v>
      </c>
      <c r="BK214" s="1" t="s">
        <v>409</v>
      </c>
      <c r="BL214" s="1">
        <v>1988</v>
      </c>
      <c r="BM214" s="1" t="s">
        <v>159</v>
      </c>
      <c r="BO214" s="1">
        <v>7570</v>
      </c>
      <c r="BP214" s="1" t="s">
        <v>432</v>
      </c>
      <c r="BQ214" s="1" t="s">
        <v>391</v>
      </c>
      <c r="BR214" s="1" t="s">
        <v>343</v>
      </c>
      <c r="BS214" s="1" t="s">
        <v>206</v>
      </c>
      <c r="BT214" s="1" t="s">
        <v>212</v>
      </c>
    </row>
    <row r="215" spans="1:72" ht="60" hidden="1" x14ac:dyDescent="0.25">
      <c r="A215" s="1">
        <v>1469</v>
      </c>
      <c r="B215" s="1" t="s">
        <v>375</v>
      </c>
      <c r="C215" s="1" t="s">
        <v>383</v>
      </c>
      <c r="D215" s="1" t="s">
        <v>373</v>
      </c>
      <c r="E215" s="1" t="s">
        <v>381</v>
      </c>
      <c r="F215" s="1" t="s">
        <v>254</v>
      </c>
      <c r="G215" s="1" t="s">
        <v>355</v>
      </c>
      <c r="H215" s="1" t="s">
        <v>354</v>
      </c>
      <c r="I215" s="1" t="s">
        <v>180</v>
      </c>
      <c r="J215" s="1" t="s">
        <v>353</v>
      </c>
      <c r="K215" s="1" t="s">
        <v>352</v>
      </c>
      <c r="Q215" s="1" t="s">
        <v>165</v>
      </c>
      <c r="R215" s="1" t="s">
        <v>159</v>
      </c>
      <c r="T215" s="1" t="s">
        <v>159</v>
      </c>
      <c r="W215" s="1" t="s">
        <v>159</v>
      </c>
      <c r="Z215" s="1" t="s">
        <v>385</v>
      </c>
      <c r="AA215" s="1" t="s">
        <v>233</v>
      </c>
      <c r="AB215" s="1" t="s">
        <v>362</v>
      </c>
      <c r="AC215" s="1" t="s">
        <v>362</v>
      </c>
      <c r="AD215" s="1" t="s">
        <v>362</v>
      </c>
      <c r="AE215" s="1" t="s">
        <v>362</v>
      </c>
      <c r="AF215" s="1" t="s">
        <v>159</v>
      </c>
      <c r="AI215" s="1" t="s">
        <v>349</v>
      </c>
      <c r="AU215" s="1" t="s">
        <v>180</v>
      </c>
      <c r="AV215" s="1" t="s">
        <v>176</v>
      </c>
      <c r="AW215" s="1" t="s">
        <v>156</v>
      </c>
      <c r="AX215" s="1" t="s">
        <v>417</v>
      </c>
      <c r="AY215" s="1" t="s">
        <v>402</v>
      </c>
      <c r="AZ215" s="1" t="s">
        <v>437</v>
      </c>
      <c r="BA215" s="1" t="s">
        <v>344</v>
      </c>
      <c r="BB215" s="1">
        <v>100</v>
      </c>
      <c r="BC215" s="1">
        <v>200</v>
      </c>
      <c r="BD215" s="1">
        <v>0</v>
      </c>
      <c r="BE215" s="1">
        <v>0</v>
      </c>
      <c r="BF215" s="1">
        <v>0</v>
      </c>
      <c r="BG215" s="1">
        <v>0</v>
      </c>
      <c r="BH215" s="1">
        <v>1</v>
      </c>
      <c r="BI215" s="1">
        <v>0</v>
      </c>
      <c r="BJ215" s="1">
        <v>1</v>
      </c>
      <c r="BK215" s="1" t="s">
        <v>200</v>
      </c>
      <c r="BL215" s="1">
        <v>1996</v>
      </c>
      <c r="BM215" s="1" t="s">
        <v>159</v>
      </c>
    </row>
    <row r="216" spans="1:72" ht="45" x14ac:dyDescent="0.25">
      <c r="A216" s="1">
        <v>1469</v>
      </c>
      <c r="B216" s="1" t="s">
        <v>416</v>
      </c>
      <c r="C216" s="1" t="s">
        <v>436</v>
      </c>
      <c r="D216" s="1" t="s">
        <v>415</v>
      </c>
      <c r="E216" s="1" t="s">
        <v>372</v>
      </c>
      <c r="F216" s="1" t="s">
        <v>356</v>
      </c>
      <c r="G216" s="1" t="s">
        <v>355</v>
      </c>
      <c r="H216" s="1" t="s">
        <v>411</v>
      </c>
      <c r="I216" s="1" t="s">
        <v>180</v>
      </c>
      <c r="J216" s="1" t="s">
        <v>353</v>
      </c>
      <c r="K216" s="1" t="s">
        <v>364</v>
      </c>
      <c r="L216" s="1" t="s">
        <v>165</v>
      </c>
      <c r="M216" s="1" t="s">
        <v>363</v>
      </c>
      <c r="N216" s="1" t="s">
        <v>165</v>
      </c>
      <c r="O216" s="1" t="s">
        <v>236</v>
      </c>
      <c r="P216" s="1" t="s">
        <v>363</v>
      </c>
      <c r="Q216" s="1" t="s">
        <v>236</v>
      </c>
      <c r="R216" s="1" t="s">
        <v>159</v>
      </c>
      <c r="T216" s="1" t="s">
        <v>159</v>
      </c>
      <c r="W216" s="1" t="s">
        <v>156</v>
      </c>
      <c r="X216" s="1" t="s">
        <v>435</v>
      </c>
      <c r="Y216" s="1" t="s">
        <v>357</v>
      </c>
      <c r="Z216" s="1" t="s">
        <v>253</v>
      </c>
      <c r="AA216" s="1" t="s">
        <v>253</v>
      </c>
      <c r="AB216" s="1" t="s">
        <v>253</v>
      </c>
      <c r="AC216" s="1" t="s">
        <v>362</v>
      </c>
      <c r="AD216" s="1" t="s">
        <v>362</v>
      </c>
      <c r="AE216" s="1" t="s">
        <v>253</v>
      </c>
      <c r="AF216" s="1" t="s">
        <v>159</v>
      </c>
      <c r="AI216" s="1" t="s">
        <v>349</v>
      </c>
      <c r="AU216" s="1" t="s">
        <v>180</v>
      </c>
      <c r="AV216" s="1" t="s">
        <v>176</v>
      </c>
      <c r="AW216" s="1" t="s">
        <v>156</v>
      </c>
      <c r="AX216" s="1" t="s">
        <v>347</v>
      </c>
      <c r="AY216" s="1" t="s">
        <v>346</v>
      </c>
      <c r="AZ216" s="1" t="s">
        <v>231</v>
      </c>
      <c r="BA216" s="1" t="s">
        <v>344</v>
      </c>
      <c r="BB216" s="1">
        <v>250</v>
      </c>
      <c r="BC216" s="1">
        <v>300</v>
      </c>
      <c r="BD216" s="1">
        <v>0</v>
      </c>
      <c r="BE216" s="1">
        <v>1</v>
      </c>
      <c r="BF216" s="1">
        <v>0</v>
      </c>
      <c r="BG216" s="1">
        <v>0</v>
      </c>
      <c r="BH216" s="1">
        <v>1</v>
      </c>
      <c r="BI216" s="1">
        <v>0</v>
      </c>
      <c r="BJ216" s="1">
        <v>0</v>
      </c>
      <c r="BK216" s="1" t="s">
        <v>200</v>
      </c>
      <c r="BL216" s="1">
        <v>1976</v>
      </c>
      <c r="BM216" s="1" t="s">
        <v>159</v>
      </c>
      <c r="BO216" s="1">
        <v>2085</v>
      </c>
      <c r="BP216" s="1" t="s">
        <v>370</v>
      </c>
      <c r="BQ216" s="1" t="s">
        <v>391</v>
      </c>
      <c r="BR216" s="1" t="s">
        <v>391</v>
      </c>
      <c r="BS216" s="1" t="s">
        <v>243</v>
      </c>
      <c r="BT216" s="1" t="s">
        <v>212</v>
      </c>
    </row>
    <row r="217" spans="1:72" ht="75" x14ac:dyDescent="0.25">
      <c r="A217" s="1">
        <v>1469</v>
      </c>
      <c r="B217" s="1" t="s">
        <v>360</v>
      </c>
      <c r="C217" s="1" t="s">
        <v>431</v>
      </c>
      <c r="D217" s="1" t="s">
        <v>422</v>
      </c>
      <c r="E217" s="1" t="s">
        <v>414</v>
      </c>
      <c r="F217" s="1" t="s">
        <v>356</v>
      </c>
      <c r="G217" s="1" t="s">
        <v>355</v>
      </c>
      <c r="H217" s="1" t="s">
        <v>239</v>
      </c>
      <c r="I217" s="1" t="s">
        <v>180</v>
      </c>
      <c r="J217" s="1" t="s">
        <v>353</v>
      </c>
      <c r="K217" s="1" t="s">
        <v>364</v>
      </c>
      <c r="L217" s="1" t="s">
        <v>236</v>
      </c>
      <c r="M217" s="1" t="s">
        <v>236</v>
      </c>
      <c r="N217" s="1" t="s">
        <v>236</v>
      </c>
      <c r="O217" s="1" t="s">
        <v>236</v>
      </c>
      <c r="P217" s="1" t="s">
        <v>236</v>
      </c>
      <c r="Q217" s="1" t="s">
        <v>236</v>
      </c>
      <c r="R217" s="1" t="s">
        <v>159</v>
      </c>
      <c r="T217" s="1" t="s">
        <v>159</v>
      </c>
      <c r="W217" s="1" t="s">
        <v>156</v>
      </c>
      <c r="X217" s="1" t="s">
        <v>434</v>
      </c>
      <c r="Y217" s="1" t="s">
        <v>386</v>
      </c>
      <c r="Z217" s="1" t="s">
        <v>385</v>
      </c>
      <c r="AA217" s="1" t="s">
        <v>253</v>
      </c>
      <c r="AB217" s="1" t="s">
        <v>362</v>
      </c>
      <c r="AC217" s="1" t="s">
        <v>362</v>
      </c>
      <c r="AD217" s="1" t="s">
        <v>362</v>
      </c>
      <c r="AE217" s="1" t="s">
        <v>362</v>
      </c>
      <c r="AF217" s="1" t="s">
        <v>159</v>
      </c>
      <c r="AI217" s="1" t="s">
        <v>349</v>
      </c>
      <c r="AU217" s="1" t="s">
        <v>180</v>
      </c>
      <c r="AV217" s="1" t="s">
        <v>348</v>
      </c>
      <c r="AW217" s="1" t="s">
        <v>156</v>
      </c>
      <c r="AX217" s="1" t="s">
        <v>347</v>
      </c>
      <c r="AY217" s="1" t="s">
        <v>346</v>
      </c>
      <c r="AZ217" s="1" t="s">
        <v>384</v>
      </c>
      <c r="BA217" s="1" t="s">
        <v>392</v>
      </c>
      <c r="BB217" s="1">
        <v>220</v>
      </c>
      <c r="BC217" s="1">
        <v>230</v>
      </c>
      <c r="BD217" s="1">
        <v>0</v>
      </c>
      <c r="BE217" s="1">
        <v>0</v>
      </c>
      <c r="BF217" s="1">
        <v>0</v>
      </c>
      <c r="BG217" s="1">
        <v>0</v>
      </c>
      <c r="BH217" s="1">
        <v>1</v>
      </c>
      <c r="BI217" s="1">
        <v>0</v>
      </c>
      <c r="BJ217" s="1">
        <v>1</v>
      </c>
      <c r="BK217" s="1" t="s">
        <v>409</v>
      </c>
      <c r="BL217" s="1">
        <v>1989</v>
      </c>
      <c r="BM217" s="1" t="s">
        <v>159</v>
      </c>
      <c r="BO217" s="1">
        <v>3535</v>
      </c>
      <c r="BP217" s="1" t="s">
        <v>370</v>
      </c>
      <c r="BQ217" s="1" t="s">
        <v>391</v>
      </c>
      <c r="BR217" s="1" t="s">
        <v>343</v>
      </c>
      <c r="BS217" s="1" t="s">
        <v>243</v>
      </c>
      <c r="BT217" s="1" t="s">
        <v>212</v>
      </c>
    </row>
    <row r="218" spans="1:72" ht="60" x14ac:dyDescent="0.25">
      <c r="A218" s="1">
        <v>1469</v>
      </c>
      <c r="B218" s="1" t="s">
        <v>380</v>
      </c>
      <c r="C218" s="1" t="s">
        <v>433</v>
      </c>
      <c r="D218" s="1" t="s">
        <v>379</v>
      </c>
      <c r="E218" s="1" t="s">
        <v>357</v>
      </c>
      <c r="F218" s="1" t="s">
        <v>254</v>
      </c>
      <c r="G218" s="1" t="s">
        <v>355</v>
      </c>
      <c r="H218" s="1" t="s">
        <v>239</v>
      </c>
      <c r="I218" s="1" t="s">
        <v>180</v>
      </c>
      <c r="J218" s="1" t="s">
        <v>353</v>
      </c>
      <c r="K218" s="1" t="s">
        <v>364</v>
      </c>
      <c r="L218" s="1" t="s">
        <v>236</v>
      </c>
      <c r="M218" s="1" t="s">
        <v>165</v>
      </c>
      <c r="N218" s="1" t="s">
        <v>165</v>
      </c>
      <c r="O218" s="1" t="s">
        <v>236</v>
      </c>
      <c r="P218" s="1" t="s">
        <v>236</v>
      </c>
      <c r="Q218" s="1" t="s">
        <v>236</v>
      </c>
      <c r="R218" s="1" t="s">
        <v>159</v>
      </c>
      <c r="T218" s="1" t="s">
        <v>159</v>
      </c>
      <c r="W218" s="1" t="s">
        <v>159</v>
      </c>
      <c r="Z218" s="1" t="s">
        <v>233</v>
      </c>
      <c r="AA218" s="1" t="s">
        <v>385</v>
      </c>
      <c r="AB218" s="1" t="s">
        <v>362</v>
      </c>
      <c r="AC218" s="1" t="s">
        <v>362</v>
      </c>
      <c r="AD218" s="1" t="s">
        <v>362</v>
      </c>
      <c r="AE218" s="1" t="s">
        <v>362</v>
      </c>
      <c r="AF218" s="1" t="s">
        <v>159</v>
      </c>
      <c r="AI218" s="1" t="s">
        <v>349</v>
      </c>
      <c r="AU218" s="1" t="s">
        <v>180</v>
      </c>
      <c r="AV218" s="1" t="s">
        <v>180</v>
      </c>
      <c r="AW218" s="1" t="s">
        <v>159</v>
      </c>
      <c r="BA218" s="1" t="s">
        <v>361</v>
      </c>
      <c r="BB218" s="1">
        <v>120</v>
      </c>
      <c r="BC218" s="1">
        <v>140</v>
      </c>
      <c r="BD218" s="1">
        <v>0</v>
      </c>
      <c r="BE218" s="1">
        <v>1</v>
      </c>
      <c r="BF218" s="1">
        <v>0</v>
      </c>
      <c r="BG218" s="1">
        <v>0</v>
      </c>
      <c r="BH218" s="1">
        <v>0</v>
      </c>
      <c r="BI218" s="1">
        <v>0</v>
      </c>
      <c r="BJ218" s="1">
        <v>1</v>
      </c>
      <c r="BK218" s="1" t="s">
        <v>200</v>
      </c>
      <c r="BL218" s="1">
        <v>1994</v>
      </c>
      <c r="BM218" s="1" t="s">
        <v>159</v>
      </c>
      <c r="BO218" s="1">
        <v>3729</v>
      </c>
      <c r="BP218" s="1" t="s">
        <v>432</v>
      </c>
      <c r="BQ218" s="1" t="s">
        <v>343</v>
      </c>
      <c r="BR218" s="1" t="s">
        <v>343</v>
      </c>
      <c r="BS218" s="1" t="s">
        <v>206</v>
      </c>
      <c r="BT218" s="1" t="s">
        <v>212</v>
      </c>
    </row>
    <row r="219" spans="1:72" ht="45" x14ac:dyDescent="0.25">
      <c r="A219" s="1">
        <v>1469</v>
      </c>
      <c r="B219" s="1" t="s">
        <v>360</v>
      </c>
      <c r="C219" s="1" t="s">
        <v>431</v>
      </c>
      <c r="D219" s="1" t="s">
        <v>358</v>
      </c>
      <c r="E219" s="1" t="s">
        <v>414</v>
      </c>
      <c r="F219" s="1" t="s">
        <v>356</v>
      </c>
      <c r="G219" s="1" t="s">
        <v>355</v>
      </c>
      <c r="H219" s="1" t="s">
        <v>366</v>
      </c>
      <c r="I219" s="1" t="s">
        <v>176</v>
      </c>
      <c r="J219" s="1" t="s">
        <v>353</v>
      </c>
      <c r="K219" s="1" t="s">
        <v>352</v>
      </c>
      <c r="L219" s="1" t="s">
        <v>165</v>
      </c>
      <c r="M219" s="1" t="s">
        <v>165</v>
      </c>
      <c r="N219" s="1" t="s">
        <v>236</v>
      </c>
      <c r="O219" s="1" t="s">
        <v>236</v>
      </c>
      <c r="P219" s="1" t="s">
        <v>236</v>
      </c>
      <c r="Q219" s="1" t="s">
        <v>236</v>
      </c>
      <c r="R219" s="1" t="s">
        <v>159</v>
      </c>
      <c r="T219" s="1" t="s">
        <v>159</v>
      </c>
      <c r="W219" s="1" t="s">
        <v>156</v>
      </c>
      <c r="X219" s="1" t="s">
        <v>430</v>
      </c>
      <c r="Y219" s="1" t="s">
        <v>429</v>
      </c>
      <c r="Z219" s="1" t="s">
        <v>385</v>
      </c>
      <c r="AA219" s="1" t="s">
        <v>362</v>
      </c>
      <c r="AB219" s="1" t="s">
        <v>362</v>
      </c>
      <c r="AC219" s="1" t="s">
        <v>362</v>
      </c>
      <c r="AD219" s="1" t="s">
        <v>362</v>
      </c>
      <c r="AE219" s="1" t="s">
        <v>362</v>
      </c>
      <c r="AF219" s="1" t="s">
        <v>159</v>
      </c>
      <c r="AI219" s="1" t="s">
        <v>349</v>
      </c>
      <c r="AU219" s="1" t="s">
        <v>180</v>
      </c>
      <c r="AV219" s="1" t="s">
        <v>348</v>
      </c>
      <c r="AW219" s="1" t="s">
        <v>156</v>
      </c>
      <c r="AX219" s="1" t="s">
        <v>347</v>
      </c>
      <c r="AY219" s="1" t="s">
        <v>346</v>
      </c>
      <c r="AZ219" s="1" t="s">
        <v>231</v>
      </c>
      <c r="BA219" s="1" t="s">
        <v>361</v>
      </c>
      <c r="BB219" s="1">
        <v>220</v>
      </c>
      <c r="BC219" s="1">
        <v>250</v>
      </c>
      <c r="BD219" s="1">
        <v>0</v>
      </c>
      <c r="BE219" s="1">
        <v>1</v>
      </c>
      <c r="BF219" s="1">
        <v>0</v>
      </c>
      <c r="BG219" s="1">
        <v>0</v>
      </c>
      <c r="BH219" s="1">
        <v>0</v>
      </c>
      <c r="BI219" s="1">
        <v>0</v>
      </c>
      <c r="BJ219" s="1">
        <v>1</v>
      </c>
      <c r="BK219" s="1" t="s">
        <v>409</v>
      </c>
      <c r="BL219" s="1">
        <v>1990</v>
      </c>
      <c r="BM219" s="1" t="s">
        <v>159</v>
      </c>
      <c r="BO219" s="1">
        <v>8105</v>
      </c>
      <c r="BP219" s="1" t="s">
        <v>370</v>
      </c>
      <c r="BQ219" s="1" t="s">
        <v>391</v>
      </c>
      <c r="BR219" s="1" t="s">
        <v>205</v>
      </c>
      <c r="BS219" s="1" t="s">
        <v>213</v>
      </c>
      <c r="BT219" s="1" t="s">
        <v>212</v>
      </c>
    </row>
    <row r="220" spans="1:72" ht="60" x14ac:dyDescent="0.25">
      <c r="A220" s="1">
        <v>1469</v>
      </c>
      <c r="B220" s="1" t="s">
        <v>375</v>
      </c>
      <c r="C220" s="1" t="s">
        <v>399</v>
      </c>
      <c r="D220" s="1" t="s">
        <v>379</v>
      </c>
      <c r="E220" s="1" t="s">
        <v>372</v>
      </c>
      <c r="F220" s="1" t="s">
        <v>356</v>
      </c>
      <c r="G220" s="1" t="s">
        <v>355</v>
      </c>
      <c r="H220" s="1" t="s">
        <v>354</v>
      </c>
      <c r="I220" s="1" t="s">
        <v>180</v>
      </c>
      <c r="J220" s="1" t="s">
        <v>353</v>
      </c>
      <c r="K220" s="1" t="s">
        <v>352</v>
      </c>
      <c r="L220" s="1" t="s">
        <v>236</v>
      </c>
      <c r="M220" s="1" t="s">
        <v>236</v>
      </c>
      <c r="N220" s="1" t="s">
        <v>236</v>
      </c>
      <c r="O220" s="1" t="s">
        <v>236</v>
      </c>
      <c r="P220" s="1" t="s">
        <v>236</v>
      </c>
      <c r="Q220" s="1" t="s">
        <v>236</v>
      </c>
      <c r="R220" s="1" t="s">
        <v>159</v>
      </c>
      <c r="T220" s="1" t="s">
        <v>159</v>
      </c>
      <c r="W220" s="1" t="s">
        <v>156</v>
      </c>
      <c r="X220" s="1" t="s">
        <v>428</v>
      </c>
      <c r="Y220" s="1" t="s">
        <v>427</v>
      </c>
      <c r="Z220" s="1" t="s">
        <v>385</v>
      </c>
      <c r="AA220" s="1" t="s">
        <v>362</v>
      </c>
      <c r="AB220" s="1" t="s">
        <v>362</v>
      </c>
      <c r="AC220" s="1" t="s">
        <v>362</v>
      </c>
      <c r="AD220" s="1" t="s">
        <v>362</v>
      </c>
      <c r="AE220" s="1" t="s">
        <v>362</v>
      </c>
      <c r="AF220" s="1" t="s">
        <v>159</v>
      </c>
      <c r="AI220" s="1" t="s">
        <v>349</v>
      </c>
      <c r="AU220" s="1" t="s">
        <v>180</v>
      </c>
      <c r="AV220" s="1" t="s">
        <v>180</v>
      </c>
      <c r="AW220" s="1" t="s">
        <v>156</v>
      </c>
      <c r="AX220" s="1" t="s">
        <v>347</v>
      </c>
      <c r="AY220" s="1" t="s">
        <v>346</v>
      </c>
      <c r="AZ220" s="1" t="s">
        <v>231</v>
      </c>
      <c r="BA220" s="1" t="s">
        <v>361</v>
      </c>
      <c r="BB220" s="1">
        <v>150</v>
      </c>
      <c r="BC220" s="1">
        <v>200</v>
      </c>
      <c r="BD220" s="1">
        <v>0</v>
      </c>
      <c r="BE220" s="1">
        <v>1</v>
      </c>
      <c r="BF220" s="1">
        <v>0</v>
      </c>
      <c r="BG220" s="1">
        <v>0</v>
      </c>
      <c r="BH220" s="1">
        <v>0</v>
      </c>
      <c r="BI220" s="1">
        <v>0</v>
      </c>
      <c r="BJ220" s="1">
        <v>1</v>
      </c>
      <c r="BK220" s="1" t="s">
        <v>200</v>
      </c>
      <c r="BL220" s="1">
        <v>1975</v>
      </c>
      <c r="BM220" s="1" t="s">
        <v>159</v>
      </c>
      <c r="BO220" s="1">
        <v>2000</v>
      </c>
      <c r="BP220" s="1" t="s">
        <v>203</v>
      </c>
      <c r="BQ220" s="1" t="s">
        <v>400</v>
      </c>
      <c r="BR220" s="1" t="s">
        <v>205</v>
      </c>
      <c r="BS220" s="1" t="s">
        <v>206</v>
      </c>
      <c r="BT220" s="1" t="s">
        <v>426</v>
      </c>
    </row>
    <row r="221" spans="1:72" ht="45" x14ac:dyDescent="0.25">
      <c r="A221" s="1">
        <v>1469</v>
      </c>
      <c r="B221" s="1" t="s">
        <v>360</v>
      </c>
      <c r="C221" s="1" t="s">
        <v>425</v>
      </c>
      <c r="D221" s="1" t="s">
        <v>379</v>
      </c>
      <c r="E221" s="1" t="s">
        <v>372</v>
      </c>
      <c r="F221" s="1" t="s">
        <v>356</v>
      </c>
      <c r="G221" s="1" t="s">
        <v>355</v>
      </c>
      <c r="H221" s="1" t="s">
        <v>354</v>
      </c>
      <c r="I221" s="1" t="s">
        <v>180</v>
      </c>
      <c r="J221" s="1" t="s">
        <v>388</v>
      </c>
      <c r="K221" s="1" t="s">
        <v>364</v>
      </c>
      <c r="L221" s="1" t="s">
        <v>236</v>
      </c>
      <c r="M221" s="1" t="s">
        <v>236</v>
      </c>
      <c r="N221" s="1" t="s">
        <v>236</v>
      </c>
      <c r="O221" s="1" t="s">
        <v>236</v>
      </c>
      <c r="P221" s="1" t="s">
        <v>236</v>
      </c>
      <c r="Q221" s="1" t="s">
        <v>236</v>
      </c>
      <c r="R221" s="1" t="s">
        <v>159</v>
      </c>
      <c r="T221" s="1" t="s">
        <v>159</v>
      </c>
      <c r="W221" s="1" t="s">
        <v>156</v>
      </c>
      <c r="X221" s="1" t="s">
        <v>424</v>
      </c>
      <c r="Y221" s="1" t="s">
        <v>386</v>
      </c>
      <c r="Z221" s="1" t="s">
        <v>253</v>
      </c>
      <c r="AA221" s="1" t="s">
        <v>232</v>
      </c>
      <c r="AB221" s="1" t="s">
        <v>362</v>
      </c>
      <c r="AC221" s="1" t="s">
        <v>362</v>
      </c>
      <c r="AD221" s="1" t="s">
        <v>362</v>
      </c>
      <c r="AE221" s="1" t="s">
        <v>253</v>
      </c>
      <c r="AF221" s="1" t="s">
        <v>159</v>
      </c>
      <c r="AI221" s="1" t="s">
        <v>349</v>
      </c>
      <c r="AU221" s="1" t="s">
        <v>180</v>
      </c>
      <c r="AV221" s="1" t="s">
        <v>180</v>
      </c>
      <c r="AW221" s="1" t="s">
        <v>156</v>
      </c>
      <c r="AX221" s="1" t="s">
        <v>347</v>
      </c>
      <c r="AY221" s="1" t="s">
        <v>346</v>
      </c>
      <c r="AZ221" s="1" t="s">
        <v>231</v>
      </c>
      <c r="BA221" s="1" t="s">
        <v>361</v>
      </c>
      <c r="BB221" s="1">
        <v>150</v>
      </c>
      <c r="BC221" s="1">
        <v>200</v>
      </c>
      <c r="BD221" s="1">
        <v>0</v>
      </c>
      <c r="BE221" s="1">
        <v>0</v>
      </c>
      <c r="BF221" s="1">
        <v>0</v>
      </c>
      <c r="BG221" s="1">
        <v>0</v>
      </c>
      <c r="BH221" s="1">
        <v>1</v>
      </c>
      <c r="BI221" s="1">
        <v>0</v>
      </c>
      <c r="BJ221" s="1">
        <v>1</v>
      </c>
      <c r="BK221" s="1" t="s">
        <v>200</v>
      </c>
      <c r="BL221" s="1">
        <v>1970</v>
      </c>
      <c r="BM221" s="1" t="s">
        <v>156</v>
      </c>
      <c r="BP221" s="1" t="s">
        <v>203</v>
      </c>
      <c r="BQ221" s="1" t="s">
        <v>205</v>
      </c>
      <c r="BR221" s="1" t="s">
        <v>391</v>
      </c>
      <c r="BS221" s="1" t="s">
        <v>206</v>
      </c>
      <c r="BT221" s="1" t="s">
        <v>212</v>
      </c>
    </row>
    <row r="222" spans="1:72" ht="45" x14ac:dyDescent="0.25">
      <c r="A222" s="1">
        <v>1469</v>
      </c>
      <c r="B222" s="1" t="s">
        <v>416</v>
      </c>
      <c r="C222" s="1" t="s">
        <v>423</v>
      </c>
      <c r="D222" s="1" t="s">
        <v>422</v>
      </c>
      <c r="E222" s="1" t="s">
        <v>357</v>
      </c>
      <c r="F222" s="1" t="s">
        <v>254</v>
      </c>
      <c r="G222" s="1" t="s">
        <v>355</v>
      </c>
      <c r="H222" s="1" t="s">
        <v>378</v>
      </c>
      <c r="I222" s="1" t="s">
        <v>180</v>
      </c>
      <c r="J222" s="1" t="s">
        <v>353</v>
      </c>
      <c r="K222" s="1" t="s">
        <v>421</v>
      </c>
      <c r="L222" s="1" t="s">
        <v>236</v>
      </c>
      <c r="M222" s="1" t="s">
        <v>236</v>
      </c>
      <c r="N222" s="1" t="s">
        <v>165</v>
      </c>
      <c r="O222" s="1" t="s">
        <v>236</v>
      </c>
      <c r="P222" s="1" t="s">
        <v>236</v>
      </c>
      <c r="Q222" s="1" t="s">
        <v>236</v>
      </c>
      <c r="R222" s="1" t="s">
        <v>159</v>
      </c>
      <c r="T222" s="1" t="s">
        <v>159</v>
      </c>
      <c r="W222" s="1" t="s">
        <v>156</v>
      </c>
      <c r="X222" s="1" t="s">
        <v>420</v>
      </c>
      <c r="Y222" s="1" t="s">
        <v>357</v>
      </c>
      <c r="Z222" s="1" t="s">
        <v>233</v>
      </c>
      <c r="AA222" s="1" t="s">
        <v>253</v>
      </c>
      <c r="AB222" s="1" t="s">
        <v>253</v>
      </c>
      <c r="AC222" s="1" t="s">
        <v>362</v>
      </c>
      <c r="AD222" s="1" t="s">
        <v>362</v>
      </c>
      <c r="AE222" s="1" t="s">
        <v>362</v>
      </c>
      <c r="AF222" s="1" t="s">
        <v>159</v>
      </c>
      <c r="AI222" s="1" t="s">
        <v>349</v>
      </c>
      <c r="AU222" s="1" t="s">
        <v>180</v>
      </c>
      <c r="AV222" s="1" t="s">
        <v>348</v>
      </c>
      <c r="AW222" s="1" t="s">
        <v>159</v>
      </c>
      <c r="BA222" s="1" t="s">
        <v>344</v>
      </c>
      <c r="BB222" s="1">
        <v>160</v>
      </c>
      <c r="BC222" s="1">
        <v>200</v>
      </c>
      <c r="BD222" s="1">
        <v>0</v>
      </c>
      <c r="BE222" s="1">
        <v>1</v>
      </c>
      <c r="BF222" s="1">
        <v>0</v>
      </c>
      <c r="BG222" s="1">
        <v>0</v>
      </c>
      <c r="BH222" s="1">
        <v>1</v>
      </c>
      <c r="BI222" s="1">
        <v>0</v>
      </c>
      <c r="BJ222" s="1">
        <v>0</v>
      </c>
      <c r="BK222" s="1" t="s">
        <v>200</v>
      </c>
      <c r="BL222" s="1">
        <v>1993</v>
      </c>
      <c r="BM222" s="1" t="s">
        <v>159</v>
      </c>
      <c r="BO222" s="1">
        <v>3100</v>
      </c>
      <c r="BP222" s="1" t="s">
        <v>370</v>
      </c>
      <c r="BQ222" s="1" t="s">
        <v>342</v>
      </c>
      <c r="BR222" s="1" t="s">
        <v>342</v>
      </c>
      <c r="BS222" s="1" t="s">
        <v>213</v>
      </c>
      <c r="BT222" s="1" t="s">
        <v>207</v>
      </c>
    </row>
    <row r="223" spans="1:72" ht="45" hidden="1" x14ac:dyDescent="0.25">
      <c r="A223" s="1">
        <v>1469</v>
      </c>
      <c r="B223" s="1" t="s">
        <v>416</v>
      </c>
      <c r="C223" s="1" t="s">
        <v>241</v>
      </c>
      <c r="D223" s="1" t="s">
        <v>415</v>
      </c>
      <c r="E223" s="1" t="s">
        <v>414</v>
      </c>
      <c r="F223" s="1" t="s">
        <v>254</v>
      </c>
      <c r="G223" s="1" t="s">
        <v>355</v>
      </c>
      <c r="H223" s="1" t="s">
        <v>366</v>
      </c>
      <c r="I223" s="1" t="s">
        <v>180</v>
      </c>
      <c r="J223" s="1" t="s">
        <v>353</v>
      </c>
      <c r="K223" s="1" t="s">
        <v>352</v>
      </c>
      <c r="M223" s="1" t="s">
        <v>363</v>
      </c>
      <c r="N223" s="1" t="s">
        <v>363</v>
      </c>
      <c r="P223" s="1" t="s">
        <v>363</v>
      </c>
      <c r="R223" s="1" t="s">
        <v>159</v>
      </c>
      <c r="T223" s="1" t="s">
        <v>159</v>
      </c>
      <c r="W223" s="1" t="s">
        <v>159</v>
      </c>
      <c r="Z223" s="1" t="s">
        <v>253</v>
      </c>
      <c r="AA223" s="1" t="s">
        <v>233</v>
      </c>
      <c r="AB223" s="1" t="s">
        <v>362</v>
      </c>
      <c r="AC223" s="1" t="s">
        <v>362</v>
      </c>
      <c r="AD223" s="1" t="s">
        <v>362</v>
      </c>
      <c r="AE223" s="1" t="s">
        <v>362</v>
      </c>
      <c r="AF223" s="1" t="s">
        <v>159</v>
      </c>
      <c r="AI223" s="1" t="s">
        <v>349</v>
      </c>
      <c r="AU223" s="1" t="s">
        <v>180</v>
      </c>
      <c r="AV223" s="1" t="s">
        <v>348</v>
      </c>
      <c r="AW223" s="1" t="s">
        <v>156</v>
      </c>
      <c r="AX223" s="1" t="s">
        <v>347</v>
      </c>
      <c r="AY223" s="1" t="s">
        <v>402</v>
      </c>
      <c r="AZ223" s="1" t="s">
        <v>231</v>
      </c>
      <c r="BA223" s="1" t="s">
        <v>344</v>
      </c>
      <c r="BB223" s="1">
        <v>110</v>
      </c>
      <c r="BC223" s="1">
        <v>107</v>
      </c>
      <c r="BD223" s="1" t="s">
        <v>150</v>
      </c>
      <c r="BE223" s="1" t="s">
        <v>150</v>
      </c>
      <c r="BF223" s="1" t="s">
        <v>150</v>
      </c>
      <c r="BG223" s="1" t="s">
        <v>150</v>
      </c>
      <c r="BH223" s="1" t="s">
        <v>150</v>
      </c>
      <c r="BI223" s="1" t="s">
        <v>150</v>
      </c>
      <c r="BJ223" s="1" t="s">
        <v>150</v>
      </c>
    </row>
    <row r="224" spans="1:72" ht="45" hidden="1" x14ac:dyDescent="0.25">
      <c r="A224" s="1">
        <v>1469</v>
      </c>
      <c r="B224" s="1" t="s">
        <v>416</v>
      </c>
      <c r="C224" s="1" t="s">
        <v>241</v>
      </c>
      <c r="D224" s="1" t="s">
        <v>415</v>
      </c>
      <c r="E224" s="1" t="s">
        <v>357</v>
      </c>
      <c r="F224" s="1" t="s">
        <v>254</v>
      </c>
      <c r="G224" s="1" t="s">
        <v>240</v>
      </c>
      <c r="H224" s="1" t="s">
        <v>354</v>
      </c>
      <c r="I224" s="1" t="s">
        <v>180</v>
      </c>
      <c r="J224" s="1" t="s">
        <v>419</v>
      </c>
      <c r="K224" s="1" t="s">
        <v>418</v>
      </c>
      <c r="L224" s="1" t="s">
        <v>236</v>
      </c>
      <c r="M224" s="1" t="s">
        <v>165</v>
      </c>
      <c r="N224" s="1" t="s">
        <v>165</v>
      </c>
      <c r="O224" s="1" t="s">
        <v>236</v>
      </c>
      <c r="P224" s="1" t="s">
        <v>236</v>
      </c>
      <c r="Q224" s="1" t="s">
        <v>236</v>
      </c>
      <c r="R224" s="1" t="s">
        <v>159</v>
      </c>
      <c r="T224" s="1" t="s">
        <v>159</v>
      </c>
      <c r="W224" s="1" t="s">
        <v>159</v>
      </c>
      <c r="Z224" s="1" t="s">
        <v>233</v>
      </c>
      <c r="AA224" s="1" t="s">
        <v>253</v>
      </c>
      <c r="AB224" s="1" t="s">
        <v>362</v>
      </c>
      <c r="AC224" s="1" t="s">
        <v>362</v>
      </c>
      <c r="AD224" s="1" t="s">
        <v>362</v>
      </c>
      <c r="AE224" s="1" t="s">
        <v>362</v>
      </c>
      <c r="AF224" s="1" t="s">
        <v>159</v>
      </c>
      <c r="AI224" s="1" t="s">
        <v>349</v>
      </c>
      <c r="AU224" s="1" t="s">
        <v>180</v>
      </c>
      <c r="AV224" s="1" t="s">
        <v>348</v>
      </c>
      <c r="AW224" s="1" t="s">
        <v>156</v>
      </c>
      <c r="AX224" s="1" t="s">
        <v>417</v>
      </c>
      <c r="AY224" s="1" t="s">
        <v>402</v>
      </c>
      <c r="AZ224" s="1" t="s">
        <v>231</v>
      </c>
      <c r="BA224" s="1" t="s">
        <v>344</v>
      </c>
      <c r="BB224" s="1">
        <v>180</v>
      </c>
      <c r="BC224" s="1">
        <v>180</v>
      </c>
      <c r="BD224" s="1">
        <v>1</v>
      </c>
      <c r="BE224" s="1">
        <v>1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 t="s">
        <v>200</v>
      </c>
      <c r="BL224" s="1">
        <v>1997</v>
      </c>
      <c r="BM224" s="1" t="s">
        <v>159</v>
      </c>
      <c r="BO224" s="1">
        <v>3300</v>
      </c>
      <c r="BP224" s="1" t="s">
        <v>370</v>
      </c>
      <c r="BQ224" s="1" t="s">
        <v>343</v>
      </c>
      <c r="BR224" s="1" t="s">
        <v>205</v>
      </c>
      <c r="BS224" s="1" t="s">
        <v>206</v>
      </c>
      <c r="BT224" s="1" t="s">
        <v>207</v>
      </c>
    </row>
    <row r="225" spans="1:72" ht="45" x14ac:dyDescent="0.25">
      <c r="A225" s="1">
        <v>1469</v>
      </c>
      <c r="B225" s="1" t="s">
        <v>416</v>
      </c>
      <c r="C225" s="1" t="s">
        <v>241</v>
      </c>
      <c r="D225" s="1" t="s">
        <v>415</v>
      </c>
      <c r="E225" s="1" t="s">
        <v>414</v>
      </c>
      <c r="F225" s="1" t="s">
        <v>254</v>
      </c>
      <c r="G225" s="1" t="s">
        <v>355</v>
      </c>
      <c r="H225" s="1" t="s">
        <v>366</v>
      </c>
      <c r="I225" s="1" t="s">
        <v>180</v>
      </c>
      <c r="J225" s="1" t="s">
        <v>365</v>
      </c>
      <c r="K225" s="1" t="s">
        <v>352</v>
      </c>
      <c r="L225" s="1" t="s">
        <v>363</v>
      </c>
      <c r="M225" s="1" t="s">
        <v>363</v>
      </c>
      <c r="N225" s="1" t="s">
        <v>363</v>
      </c>
      <c r="O225" s="1" t="s">
        <v>363</v>
      </c>
      <c r="P225" s="1" t="s">
        <v>363</v>
      </c>
      <c r="Q225" s="1" t="s">
        <v>363</v>
      </c>
      <c r="R225" s="1" t="s">
        <v>159</v>
      </c>
      <c r="T225" s="1" t="s">
        <v>159</v>
      </c>
      <c r="W225" s="1" t="s">
        <v>159</v>
      </c>
      <c r="Z225" s="1" t="s">
        <v>253</v>
      </c>
      <c r="AA225" s="1" t="s">
        <v>233</v>
      </c>
      <c r="AB225" s="1" t="s">
        <v>362</v>
      </c>
      <c r="AC225" s="1" t="s">
        <v>362</v>
      </c>
      <c r="AD225" s="1" t="s">
        <v>362</v>
      </c>
      <c r="AE225" s="1" t="s">
        <v>362</v>
      </c>
      <c r="AF225" s="1" t="s">
        <v>159</v>
      </c>
      <c r="AI225" s="1" t="s">
        <v>349</v>
      </c>
      <c r="AU225" s="1" t="s">
        <v>180</v>
      </c>
      <c r="AV225" s="1" t="s">
        <v>348</v>
      </c>
      <c r="AW225" s="1" t="s">
        <v>156</v>
      </c>
      <c r="AX225" s="1" t="s">
        <v>347</v>
      </c>
      <c r="AY225" s="1" t="s">
        <v>402</v>
      </c>
      <c r="AZ225" s="1" t="s">
        <v>231</v>
      </c>
      <c r="BA225" s="1" t="s">
        <v>344</v>
      </c>
      <c r="BB225" s="1">
        <v>107</v>
      </c>
      <c r="BC225" s="1">
        <v>107</v>
      </c>
      <c r="BD225" s="1">
        <v>1</v>
      </c>
      <c r="BE225" s="1">
        <v>0</v>
      </c>
      <c r="BF225" s="1">
        <v>0</v>
      </c>
      <c r="BG225" s="1">
        <v>1</v>
      </c>
      <c r="BH225" s="1">
        <v>0</v>
      </c>
      <c r="BI225" s="1">
        <v>0</v>
      </c>
      <c r="BJ225" s="1">
        <v>0</v>
      </c>
      <c r="BK225" s="1" t="s">
        <v>200</v>
      </c>
      <c r="BL225" s="1">
        <v>1996</v>
      </c>
      <c r="BM225" s="1" t="s">
        <v>159</v>
      </c>
      <c r="BO225" s="1">
        <v>2117</v>
      </c>
      <c r="BP225" s="1" t="s">
        <v>203</v>
      </c>
      <c r="BQ225" s="1" t="s">
        <v>343</v>
      </c>
      <c r="BR225" s="1" t="s">
        <v>343</v>
      </c>
      <c r="BS225" s="1" t="s">
        <v>213</v>
      </c>
      <c r="BT225" s="1" t="s">
        <v>212</v>
      </c>
    </row>
    <row r="226" spans="1:72" ht="60" x14ac:dyDescent="0.25">
      <c r="A226" s="1">
        <v>1469</v>
      </c>
      <c r="B226" s="1" t="s">
        <v>375</v>
      </c>
      <c r="C226" s="1" t="s">
        <v>374</v>
      </c>
      <c r="D226" s="1" t="s">
        <v>379</v>
      </c>
      <c r="E226" s="1" t="s">
        <v>381</v>
      </c>
      <c r="F226" s="1" t="s">
        <v>254</v>
      </c>
      <c r="G226" s="1" t="s">
        <v>355</v>
      </c>
      <c r="H226" s="1" t="s">
        <v>354</v>
      </c>
      <c r="I226" s="1" t="s">
        <v>180</v>
      </c>
      <c r="J226" s="1" t="s">
        <v>353</v>
      </c>
      <c r="K226" s="1" t="s">
        <v>352</v>
      </c>
      <c r="L226" s="1" t="s">
        <v>236</v>
      </c>
      <c r="M226" s="1" t="s">
        <v>236</v>
      </c>
      <c r="N226" s="1" t="s">
        <v>236</v>
      </c>
      <c r="O226" s="1" t="s">
        <v>236</v>
      </c>
      <c r="P226" s="1" t="s">
        <v>236</v>
      </c>
      <c r="Q226" s="1" t="s">
        <v>236</v>
      </c>
      <c r="R226" s="1" t="s">
        <v>159</v>
      </c>
      <c r="T226" s="1" t="s">
        <v>159</v>
      </c>
      <c r="W226" s="1" t="s">
        <v>159</v>
      </c>
      <c r="Z226" s="1" t="s">
        <v>232</v>
      </c>
      <c r="AA226" s="1" t="s">
        <v>233</v>
      </c>
      <c r="AB226" s="1" t="s">
        <v>362</v>
      </c>
      <c r="AC226" s="1" t="s">
        <v>362</v>
      </c>
      <c r="AD226" s="1" t="s">
        <v>362</v>
      </c>
      <c r="AE226" s="1" t="s">
        <v>362</v>
      </c>
      <c r="AF226" s="1" t="s">
        <v>159</v>
      </c>
      <c r="AI226" s="1" t="s">
        <v>349</v>
      </c>
      <c r="AU226" s="1" t="s">
        <v>180</v>
      </c>
      <c r="AV226" s="1" t="s">
        <v>180</v>
      </c>
      <c r="AW226" s="1" t="s">
        <v>159</v>
      </c>
      <c r="BA226" s="1" t="s">
        <v>344</v>
      </c>
      <c r="BB226" s="1">
        <v>140</v>
      </c>
      <c r="BC226" s="1">
        <v>200</v>
      </c>
      <c r="BD226" s="1">
        <v>0</v>
      </c>
      <c r="BE226" s="1">
        <v>0</v>
      </c>
      <c r="BF226" s="1">
        <v>0</v>
      </c>
      <c r="BG226" s="1">
        <v>0</v>
      </c>
      <c r="BH226" s="1">
        <v>1</v>
      </c>
      <c r="BI226" s="1">
        <v>0</v>
      </c>
      <c r="BJ226" s="1">
        <v>1</v>
      </c>
      <c r="BK226" s="1" t="s">
        <v>200</v>
      </c>
      <c r="BL226" s="1">
        <v>1997</v>
      </c>
      <c r="BM226" s="1" t="s">
        <v>159</v>
      </c>
      <c r="BO226" s="1">
        <v>3390</v>
      </c>
      <c r="BP226" s="1" t="s">
        <v>203</v>
      </c>
      <c r="BQ226" s="1" t="s">
        <v>343</v>
      </c>
      <c r="BR226" s="1" t="s">
        <v>391</v>
      </c>
      <c r="BS226" s="1" t="s">
        <v>206</v>
      </c>
      <c r="BT226" s="1" t="s">
        <v>212</v>
      </c>
    </row>
    <row r="227" spans="1:72" ht="45" hidden="1" x14ac:dyDescent="0.25">
      <c r="A227" s="1">
        <v>1469</v>
      </c>
      <c r="B227" s="1" t="s">
        <v>380</v>
      </c>
      <c r="C227" s="1" t="s">
        <v>412</v>
      </c>
      <c r="D227" s="1" t="s">
        <v>379</v>
      </c>
      <c r="E227" s="1" t="s">
        <v>389</v>
      </c>
      <c r="F227" s="1" t="s">
        <v>367</v>
      </c>
      <c r="G227" s="1" t="s">
        <v>240</v>
      </c>
      <c r="H227" s="1" t="s">
        <v>411</v>
      </c>
      <c r="I227" s="1" t="s">
        <v>180</v>
      </c>
      <c r="J227" s="1" t="s">
        <v>388</v>
      </c>
      <c r="K227" s="1" t="s">
        <v>364</v>
      </c>
      <c r="L227" s="1" t="s">
        <v>236</v>
      </c>
      <c r="M227" s="1" t="s">
        <v>236</v>
      </c>
      <c r="N227" s="1" t="s">
        <v>236</v>
      </c>
      <c r="O227" s="1" t="s">
        <v>165</v>
      </c>
      <c r="P227" s="1" t="s">
        <v>236</v>
      </c>
      <c r="Q227" s="1" t="s">
        <v>236</v>
      </c>
      <c r="R227" s="1" t="s">
        <v>159</v>
      </c>
      <c r="T227" s="1" t="s">
        <v>159</v>
      </c>
      <c r="W227" s="1" t="s">
        <v>156</v>
      </c>
      <c r="X227" s="1" t="s">
        <v>413</v>
      </c>
      <c r="Y227" s="1" t="s">
        <v>386</v>
      </c>
      <c r="Z227" s="1" t="s">
        <v>233</v>
      </c>
      <c r="AA227" s="1" t="s">
        <v>362</v>
      </c>
      <c r="AB227" s="1" t="s">
        <v>362</v>
      </c>
      <c r="AC227" s="1" t="s">
        <v>362</v>
      </c>
      <c r="AD227" s="1" t="s">
        <v>362</v>
      </c>
      <c r="AE227" s="1" t="s">
        <v>253</v>
      </c>
      <c r="AF227" s="1" t="s">
        <v>156</v>
      </c>
      <c r="BD227" s="1" t="s">
        <v>150</v>
      </c>
      <c r="BE227" s="1" t="s">
        <v>150</v>
      </c>
      <c r="BF227" s="1" t="s">
        <v>150</v>
      </c>
      <c r="BG227" s="1" t="s">
        <v>150</v>
      </c>
      <c r="BH227" s="1" t="s">
        <v>150</v>
      </c>
      <c r="BI227" s="1" t="s">
        <v>150</v>
      </c>
      <c r="BJ227" s="1" t="s">
        <v>150</v>
      </c>
    </row>
    <row r="228" spans="1:72" ht="45" hidden="1" x14ac:dyDescent="0.25">
      <c r="A228" s="1">
        <v>1469</v>
      </c>
      <c r="B228" s="1" t="s">
        <v>380</v>
      </c>
      <c r="C228" s="1" t="s">
        <v>412</v>
      </c>
      <c r="D228" s="1" t="s">
        <v>379</v>
      </c>
      <c r="E228" s="1" t="s">
        <v>389</v>
      </c>
      <c r="F228" s="1" t="s">
        <v>367</v>
      </c>
      <c r="G228" s="1" t="s">
        <v>240</v>
      </c>
      <c r="H228" s="1" t="s">
        <v>411</v>
      </c>
      <c r="I228" s="1" t="s">
        <v>180</v>
      </c>
      <c r="J228" s="1" t="s">
        <v>388</v>
      </c>
      <c r="K228" s="1" t="s">
        <v>364</v>
      </c>
      <c r="L228" s="1" t="s">
        <v>236</v>
      </c>
      <c r="M228" s="1" t="s">
        <v>236</v>
      </c>
      <c r="N228" s="1" t="s">
        <v>165</v>
      </c>
      <c r="O228" s="1" t="s">
        <v>165</v>
      </c>
      <c r="P228" s="1" t="s">
        <v>236</v>
      </c>
      <c r="Q228" s="1" t="s">
        <v>236</v>
      </c>
      <c r="R228" s="1" t="s">
        <v>159</v>
      </c>
      <c r="T228" s="1" t="s">
        <v>159</v>
      </c>
      <c r="W228" s="1" t="s">
        <v>156</v>
      </c>
      <c r="X228" s="1" t="s">
        <v>410</v>
      </c>
      <c r="Y228" s="1" t="s">
        <v>386</v>
      </c>
      <c r="Z228" s="1" t="s">
        <v>232</v>
      </c>
      <c r="AA228" s="1" t="s">
        <v>362</v>
      </c>
      <c r="AB228" s="1" t="s">
        <v>362</v>
      </c>
      <c r="AC228" s="1" t="s">
        <v>362</v>
      </c>
      <c r="AD228" s="1" t="s">
        <v>362</v>
      </c>
      <c r="AE228" s="1" t="s">
        <v>253</v>
      </c>
      <c r="AF228" s="1" t="s">
        <v>159</v>
      </c>
      <c r="AI228" s="1" t="s">
        <v>349</v>
      </c>
      <c r="AU228" s="1" t="s">
        <v>180</v>
      </c>
      <c r="AV228" s="1" t="s">
        <v>180</v>
      </c>
      <c r="AW228" s="1" t="s">
        <v>156</v>
      </c>
      <c r="AX228" s="1" t="s">
        <v>347</v>
      </c>
      <c r="AY228" s="1" t="s">
        <v>346</v>
      </c>
      <c r="AZ228" s="1" t="s">
        <v>231</v>
      </c>
      <c r="BA228" s="1" t="s">
        <v>361</v>
      </c>
      <c r="BB228" s="1">
        <v>185</v>
      </c>
      <c r="BC228" s="1">
        <v>250</v>
      </c>
      <c r="BD228" s="1">
        <v>0</v>
      </c>
      <c r="BE228" s="1">
        <v>1</v>
      </c>
      <c r="BF228" s="1">
        <v>1</v>
      </c>
      <c r="BG228" s="1">
        <v>0</v>
      </c>
      <c r="BH228" s="1">
        <v>0</v>
      </c>
      <c r="BI228" s="1">
        <v>0</v>
      </c>
      <c r="BJ228" s="1">
        <v>0</v>
      </c>
      <c r="BK228" s="1" t="s">
        <v>409</v>
      </c>
      <c r="BL228" s="1">
        <v>1971</v>
      </c>
      <c r="BM228" s="1" t="s">
        <v>159</v>
      </c>
      <c r="BO228" s="1">
        <v>3368</v>
      </c>
      <c r="BP228" s="1" t="s">
        <v>203</v>
      </c>
      <c r="BQ228" s="1" t="s">
        <v>408</v>
      </c>
      <c r="BR228" s="1" t="s">
        <v>408</v>
      </c>
      <c r="BS228" s="1" t="s">
        <v>213</v>
      </c>
      <c r="BT228" s="1" t="s">
        <v>212</v>
      </c>
    </row>
    <row r="229" spans="1:72" ht="45" x14ac:dyDescent="0.25">
      <c r="A229" s="1">
        <v>1469</v>
      </c>
      <c r="B229" s="1" t="s">
        <v>380</v>
      </c>
      <c r="C229" s="1" t="s">
        <v>398</v>
      </c>
      <c r="D229" s="1" t="s">
        <v>379</v>
      </c>
      <c r="E229" s="1" t="s">
        <v>357</v>
      </c>
      <c r="F229" s="1" t="s">
        <v>356</v>
      </c>
      <c r="G229" s="1" t="s">
        <v>355</v>
      </c>
      <c r="H229" s="1" t="s">
        <v>239</v>
      </c>
      <c r="I229" s="1" t="s">
        <v>180</v>
      </c>
      <c r="J229" s="1" t="s">
        <v>353</v>
      </c>
      <c r="K229" s="1" t="s">
        <v>352</v>
      </c>
      <c r="L229" s="1" t="s">
        <v>236</v>
      </c>
      <c r="M229" s="1" t="s">
        <v>165</v>
      </c>
      <c r="N229" s="1" t="s">
        <v>236</v>
      </c>
      <c r="O229" s="1" t="s">
        <v>236</v>
      </c>
      <c r="P229" s="1" t="s">
        <v>236</v>
      </c>
      <c r="Q229" s="1" t="s">
        <v>236</v>
      </c>
      <c r="R229" s="1" t="s">
        <v>159</v>
      </c>
      <c r="T229" s="1" t="s">
        <v>159</v>
      </c>
      <c r="W229" s="1" t="s">
        <v>156</v>
      </c>
      <c r="X229" s="1" t="s">
        <v>407</v>
      </c>
      <c r="Y229" s="1" t="s">
        <v>357</v>
      </c>
      <c r="Z229" s="1" t="s">
        <v>232</v>
      </c>
      <c r="AA229" s="1" t="s">
        <v>362</v>
      </c>
      <c r="AB229" s="1" t="s">
        <v>362</v>
      </c>
      <c r="AC229" s="1" t="s">
        <v>362</v>
      </c>
      <c r="AD229" s="1" t="s">
        <v>362</v>
      </c>
      <c r="AE229" s="1" t="s">
        <v>362</v>
      </c>
      <c r="AF229" s="1" t="s">
        <v>156</v>
      </c>
      <c r="AI229" s="1" t="s">
        <v>349</v>
      </c>
      <c r="AU229" s="1" t="s">
        <v>180</v>
      </c>
      <c r="AV229" s="1" t="s">
        <v>348</v>
      </c>
      <c r="AW229" s="1" t="s">
        <v>156</v>
      </c>
      <c r="AX229" s="1" t="s">
        <v>347</v>
      </c>
      <c r="AY229" s="1" t="s">
        <v>346</v>
      </c>
      <c r="AZ229" s="1" t="s">
        <v>384</v>
      </c>
      <c r="BA229" s="1" t="s">
        <v>361</v>
      </c>
      <c r="BB229" s="1">
        <v>125</v>
      </c>
      <c r="BC229" s="1">
        <v>311</v>
      </c>
      <c r="BD229" s="1">
        <v>0</v>
      </c>
      <c r="BE229" s="1">
        <v>1</v>
      </c>
      <c r="BF229" s="1">
        <v>0</v>
      </c>
      <c r="BG229" s="1">
        <v>0</v>
      </c>
      <c r="BH229" s="1">
        <v>0</v>
      </c>
      <c r="BI229" s="1">
        <v>0</v>
      </c>
      <c r="BJ229" s="1">
        <v>1</v>
      </c>
      <c r="BK229" s="1" t="s">
        <v>200</v>
      </c>
      <c r="BL229" s="1">
        <v>1991</v>
      </c>
      <c r="BM229" s="1" t="s">
        <v>159</v>
      </c>
      <c r="BO229" s="1">
        <v>3916</v>
      </c>
      <c r="BP229" s="1" t="s">
        <v>370</v>
      </c>
      <c r="BQ229" s="1" t="s">
        <v>343</v>
      </c>
      <c r="BR229" s="1" t="s">
        <v>343</v>
      </c>
      <c r="BS229" s="1" t="s">
        <v>243</v>
      </c>
      <c r="BT229" s="1" t="s">
        <v>212</v>
      </c>
    </row>
    <row r="230" spans="1:72" ht="60" x14ac:dyDescent="0.25">
      <c r="A230" s="1">
        <v>1469</v>
      </c>
      <c r="B230" s="1" t="s">
        <v>380</v>
      </c>
      <c r="C230" s="1" t="s">
        <v>380</v>
      </c>
      <c r="D230" s="1" t="s">
        <v>379</v>
      </c>
      <c r="E230" s="1" t="s">
        <v>381</v>
      </c>
      <c r="F230" s="1" t="s">
        <v>254</v>
      </c>
      <c r="G230" s="1" t="s">
        <v>355</v>
      </c>
      <c r="H230" s="1" t="s">
        <v>239</v>
      </c>
      <c r="I230" s="1" t="s">
        <v>180</v>
      </c>
      <c r="J230" s="1" t="s">
        <v>365</v>
      </c>
      <c r="K230" s="1" t="s">
        <v>364</v>
      </c>
      <c r="L230" s="1" t="s">
        <v>363</v>
      </c>
      <c r="M230" s="1" t="s">
        <v>236</v>
      </c>
      <c r="N230" s="1" t="s">
        <v>236</v>
      </c>
      <c r="O230" s="1" t="s">
        <v>236</v>
      </c>
      <c r="P230" s="1" t="s">
        <v>236</v>
      </c>
      <c r="Q230" s="1" t="s">
        <v>236</v>
      </c>
      <c r="R230" s="1" t="s">
        <v>156</v>
      </c>
      <c r="S230" s="1" t="s">
        <v>406</v>
      </c>
      <c r="T230" s="1" t="s">
        <v>159</v>
      </c>
      <c r="W230" s="1" t="s">
        <v>159</v>
      </c>
      <c r="Z230" s="1" t="s">
        <v>253</v>
      </c>
      <c r="AA230" s="1" t="s">
        <v>253</v>
      </c>
      <c r="AB230" s="1" t="s">
        <v>362</v>
      </c>
      <c r="AC230" s="1" t="s">
        <v>362</v>
      </c>
      <c r="AD230" s="1" t="s">
        <v>362</v>
      </c>
      <c r="AE230" s="1" t="s">
        <v>362</v>
      </c>
      <c r="AF230" s="1" t="s">
        <v>159</v>
      </c>
      <c r="AI230" s="1" t="s">
        <v>349</v>
      </c>
      <c r="AU230" s="1" t="s">
        <v>180</v>
      </c>
      <c r="AV230" s="1" t="s">
        <v>176</v>
      </c>
      <c r="AW230" s="1" t="s">
        <v>156</v>
      </c>
      <c r="AX230" s="1" t="s">
        <v>403</v>
      </c>
      <c r="AY230" s="1" t="s">
        <v>402</v>
      </c>
      <c r="AZ230" s="1" t="s">
        <v>345</v>
      </c>
      <c r="BA230" s="1" t="s">
        <v>344</v>
      </c>
      <c r="BB230" s="1">
        <v>160</v>
      </c>
      <c r="BC230" s="1">
        <v>250</v>
      </c>
      <c r="BD230" s="1">
        <v>1</v>
      </c>
      <c r="BE230" s="1">
        <v>0</v>
      </c>
      <c r="BF230" s="1">
        <v>0</v>
      </c>
      <c r="BG230" s="1">
        <v>0</v>
      </c>
      <c r="BH230" s="1">
        <v>0</v>
      </c>
      <c r="BI230" s="1">
        <v>1</v>
      </c>
      <c r="BJ230" s="1">
        <v>0</v>
      </c>
      <c r="BK230" s="1" t="s">
        <v>200</v>
      </c>
      <c r="BL230" s="1">
        <v>1996</v>
      </c>
      <c r="BM230" s="1" t="s">
        <v>159</v>
      </c>
      <c r="BO230" s="1">
        <v>1118</v>
      </c>
      <c r="BP230" s="1" t="s">
        <v>370</v>
      </c>
      <c r="BQ230" s="1" t="s">
        <v>205</v>
      </c>
      <c r="BR230" s="1" t="s">
        <v>400</v>
      </c>
      <c r="BS230" s="1" t="s">
        <v>206</v>
      </c>
      <c r="BT230" s="1" t="s">
        <v>207</v>
      </c>
    </row>
    <row r="231" spans="1:72" ht="60" hidden="1" x14ac:dyDescent="0.25">
      <c r="A231" s="1">
        <v>1469</v>
      </c>
      <c r="B231" s="1" t="s">
        <v>380</v>
      </c>
      <c r="C231" s="1" t="s">
        <v>405</v>
      </c>
      <c r="D231" s="1" t="s">
        <v>379</v>
      </c>
      <c r="E231" s="1" t="s">
        <v>376</v>
      </c>
      <c r="F231" s="1" t="s">
        <v>356</v>
      </c>
      <c r="G231" s="1" t="s">
        <v>240</v>
      </c>
      <c r="H231" s="1" t="s">
        <v>366</v>
      </c>
      <c r="I231" s="1" t="s">
        <v>180</v>
      </c>
      <c r="J231" s="1" t="s">
        <v>388</v>
      </c>
      <c r="K231" s="1" t="s">
        <v>364</v>
      </c>
      <c r="L231" s="1" t="s">
        <v>236</v>
      </c>
      <c r="M231" s="1" t="s">
        <v>236</v>
      </c>
      <c r="N231" s="1" t="s">
        <v>236</v>
      </c>
      <c r="O231" s="1" t="s">
        <v>236</v>
      </c>
      <c r="P231" s="1" t="s">
        <v>236</v>
      </c>
      <c r="Q231" s="1" t="s">
        <v>236</v>
      </c>
      <c r="R231" s="1" t="s">
        <v>159</v>
      </c>
      <c r="T231" s="1" t="s">
        <v>159</v>
      </c>
      <c r="W231" s="1" t="s">
        <v>156</v>
      </c>
      <c r="X231" s="1" t="s">
        <v>404</v>
      </c>
      <c r="Y231" s="1" t="s">
        <v>394</v>
      </c>
      <c r="Z231" s="1" t="s">
        <v>233</v>
      </c>
      <c r="AA231" s="1" t="s">
        <v>233</v>
      </c>
      <c r="AB231" s="1" t="s">
        <v>362</v>
      </c>
      <c r="AC231" s="1" t="s">
        <v>362</v>
      </c>
      <c r="AD231" s="1" t="s">
        <v>362</v>
      </c>
      <c r="AE231" s="1" t="s">
        <v>362</v>
      </c>
      <c r="AF231" s="1" t="s">
        <v>159</v>
      </c>
      <c r="AI231" s="1" t="s">
        <v>349</v>
      </c>
      <c r="AU231" s="1" t="s">
        <v>180</v>
      </c>
      <c r="AV231" s="1" t="s">
        <v>180</v>
      </c>
      <c r="AW231" s="1" t="s">
        <v>156</v>
      </c>
      <c r="AX231" s="1" t="s">
        <v>403</v>
      </c>
      <c r="AY231" s="1" t="s">
        <v>402</v>
      </c>
      <c r="AZ231" s="1" t="s">
        <v>231</v>
      </c>
      <c r="BA231" s="1" t="s">
        <v>344</v>
      </c>
      <c r="BB231" s="1">
        <v>200</v>
      </c>
      <c r="BC231" s="1">
        <v>200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1</v>
      </c>
      <c r="BK231" s="1" t="s">
        <v>200</v>
      </c>
      <c r="BL231" s="1">
        <v>1980</v>
      </c>
      <c r="BM231" s="1" t="s">
        <v>156</v>
      </c>
      <c r="BP231" s="1" t="s">
        <v>401</v>
      </c>
      <c r="BQ231" s="1" t="s">
        <v>400</v>
      </c>
      <c r="BR231" s="1" t="s">
        <v>400</v>
      </c>
      <c r="BS231" s="1" t="s">
        <v>243</v>
      </c>
      <c r="BT231" s="1" t="s">
        <v>212</v>
      </c>
    </row>
    <row r="232" spans="1:72" ht="45" hidden="1" x14ac:dyDescent="0.25">
      <c r="A232" s="1">
        <v>1469</v>
      </c>
      <c r="B232" s="1" t="s">
        <v>375</v>
      </c>
      <c r="C232" s="1" t="s">
        <v>399</v>
      </c>
      <c r="D232" s="1" t="s">
        <v>373</v>
      </c>
      <c r="E232" s="1" t="s">
        <v>357</v>
      </c>
      <c r="F232" s="1" t="s">
        <v>254</v>
      </c>
      <c r="G232" s="1" t="s">
        <v>355</v>
      </c>
      <c r="H232" s="1" t="s">
        <v>239</v>
      </c>
      <c r="I232" s="1" t="s">
        <v>180</v>
      </c>
      <c r="J232" s="1" t="s">
        <v>353</v>
      </c>
      <c r="K232" s="1" t="s">
        <v>352</v>
      </c>
      <c r="L232" s="1" t="s">
        <v>236</v>
      </c>
      <c r="M232" s="1" t="s">
        <v>236</v>
      </c>
      <c r="N232" s="1" t="s">
        <v>236</v>
      </c>
      <c r="O232" s="1" t="s">
        <v>236</v>
      </c>
      <c r="P232" s="1" t="s">
        <v>236</v>
      </c>
      <c r="Q232" s="1" t="s">
        <v>236</v>
      </c>
      <c r="R232" s="1" t="s">
        <v>159</v>
      </c>
      <c r="T232" s="1" t="s">
        <v>159</v>
      </c>
      <c r="W232" s="1" t="s">
        <v>156</v>
      </c>
      <c r="BD232" s="1" t="s">
        <v>150</v>
      </c>
      <c r="BE232" s="1" t="s">
        <v>150</v>
      </c>
      <c r="BF232" s="1" t="s">
        <v>150</v>
      </c>
      <c r="BG232" s="1" t="s">
        <v>150</v>
      </c>
      <c r="BH232" s="1" t="s">
        <v>150</v>
      </c>
      <c r="BI232" s="1" t="s">
        <v>150</v>
      </c>
      <c r="BJ232" s="1" t="s">
        <v>150</v>
      </c>
    </row>
    <row r="233" spans="1:72" ht="45" x14ac:dyDescent="0.25">
      <c r="A233" s="1">
        <v>1469</v>
      </c>
      <c r="B233" s="1" t="s">
        <v>380</v>
      </c>
      <c r="C233" s="1" t="s">
        <v>398</v>
      </c>
      <c r="D233" s="1" t="s">
        <v>379</v>
      </c>
      <c r="E233" s="1" t="s">
        <v>357</v>
      </c>
      <c r="F233" s="1" t="s">
        <v>254</v>
      </c>
      <c r="G233" s="1" t="s">
        <v>355</v>
      </c>
      <c r="H233" s="1" t="s">
        <v>239</v>
      </c>
      <c r="I233" s="1" t="s">
        <v>180</v>
      </c>
      <c r="J233" s="1" t="s">
        <v>388</v>
      </c>
      <c r="K233" s="1" t="s">
        <v>364</v>
      </c>
      <c r="L233" s="1" t="s">
        <v>363</v>
      </c>
      <c r="M233" s="1" t="s">
        <v>363</v>
      </c>
      <c r="N233" s="1" t="s">
        <v>236</v>
      </c>
      <c r="O233" s="1" t="s">
        <v>363</v>
      </c>
      <c r="P233" s="1" t="s">
        <v>236</v>
      </c>
      <c r="Q233" s="1" t="s">
        <v>236</v>
      </c>
      <c r="R233" s="1" t="s">
        <v>159</v>
      </c>
      <c r="T233" s="1" t="s">
        <v>159</v>
      </c>
      <c r="W233" s="1" t="s">
        <v>159</v>
      </c>
      <c r="Z233" s="1" t="s">
        <v>233</v>
      </c>
      <c r="AA233" s="1" t="s">
        <v>232</v>
      </c>
      <c r="AB233" s="1" t="s">
        <v>362</v>
      </c>
      <c r="AC233" s="1" t="s">
        <v>362</v>
      </c>
      <c r="AD233" s="1" t="s">
        <v>362</v>
      </c>
      <c r="AE233" s="1" t="s">
        <v>362</v>
      </c>
      <c r="AF233" s="1" t="s">
        <v>159</v>
      </c>
      <c r="AI233" s="1" t="s">
        <v>349</v>
      </c>
      <c r="AU233" s="1" t="s">
        <v>180</v>
      </c>
      <c r="AV233" s="1" t="s">
        <v>348</v>
      </c>
      <c r="AW233" s="1" t="s">
        <v>159</v>
      </c>
      <c r="BA233" s="1" t="s">
        <v>397</v>
      </c>
      <c r="BB233" s="1">
        <v>120</v>
      </c>
      <c r="BC233" s="1">
        <v>160</v>
      </c>
      <c r="BD233" s="1">
        <v>0</v>
      </c>
      <c r="BE233" s="1">
        <v>0</v>
      </c>
      <c r="BF233" s="1">
        <v>1</v>
      </c>
      <c r="BG233" s="1">
        <v>0</v>
      </c>
      <c r="BH233" s="1">
        <v>0</v>
      </c>
      <c r="BI233" s="1">
        <v>0</v>
      </c>
      <c r="BJ233" s="1">
        <v>1</v>
      </c>
      <c r="BK233" s="1" t="s">
        <v>200</v>
      </c>
      <c r="BL233" s="1">
        <v>1996</v>
      </c>
      <c r="BM233" s="1" t="s">
        <v>159</v>
      </c>
      <c r="BO233" s="1">
        <v>3034</v>
      </c>
      <c r="BP233" s="1" t="s">
        <v>203</v>
      </c>
      <c r="BQ233" s="1" t="s">
        <v>343</v>
      </c>
      <c r="BR233" s="1" t="s">
        <v>205</v>
      </c>
      <c r="BS233" s="1" t="s">
        <v>243</v>
      </c>
      <c r="BT233" s="1" t="s">
        <v>207</v>
      </c>
    </row>
    <row r="234" spans="1:72" ht="75" x14ac:dyDescent="0.25">
      <c r="A234" s="1">
        <v>1469</v>
      </c>
      <c r="B234" s="1" t="s">
        <v>375</v>
      </c>
      <c r="C234" s="1" t="s">
        <v>396</v>
      </c>
      <c r="D234" s="1" t="s">
        <v>382</v>
      </c>
      <c r="E234" s="1" t="s">
        <v>357</v>
      </c>
      <c r="F234" s="1" t="s">
        <v>254</v>
      </c>
      <c r="G234" s="1" t="s">
        <v>355</v>
      </c>
      <c r="H234" s="1" t="s">
        <v>378</v>
      </c>
      <c r="I234" s="1" t="s">
        <v>180</v>
      </c>
      <c r="J234" s="1" t="s">
        <v>353</v>
      </c>
      <c r="K234" s="1" t="s">
        <v>352</v>
      </c>
      <c r="L234" s="1" t="s">
        <v>236</v>
      </c>
      <c r="M234" s="1" t="s">
        <v>165</v>
      </c>
      <c r="N234" s="1" t="s">
        <v>236</v>
      </c>
      <c r="O234" s="1" t="s">
        <v>236</v>
      </c>
      <c r="P234" s="1" t="s">
        <v>236</v>
      </c>
      <c r="Q234" s="1" t="s">
        <v>236</v>
      </c>
      <c r="R234" s="1" t="s">
        <v>159</v>
      </c>
      <c r="T234" s="1" t="s">
        <v>156</v>
      </c>
      <c r="U234" s="1" t="s">
        <v>395</v>
      </c>
      <c r="V234" s="1" t="s">
        <v>394</v>
      </c>
      <c r="W234" s="1" t="s">
        <v>156</v>
      </c>
      <c r="X234" s="1" t="s">
        <v>393</v>
      </c>
      <c r="Y234" s="1" t="s">
        <v>357</v>
      </c>
      <c r="Z234" s="1" t="s">
        <v>385</v>
      </c>
      <c r="AA234" s="1" t="s">
        <v>253</v>
      </c>
      <c r="AB234" s="1" t="s">
        <v>362</v>
      </c>
      <c r="AC234" s="1" t="s">
        <v>362</v>
      </c>
      <c r="AD234" s="1" t="s">
        <v>362</v>
      </c>
      <c r="AE234" s="1" t="s">
        <v>362</v>
      </c>
      <c r="AF234" s="1" t="s">
        <v>159</v>
      </c>
      <c r="AI234" s="1" t="s">
        <v>349</v>
      </c>
      <c r="AU234" s="1" t="s">
        <v>180</v>
      </c>
      <c r="AV234" s="1" t="s">
        <v>348</v>
      </c>
      <c r="AW234" s="1" t="s">
        <v>159</v>
      </c>
      <c r="BA234" s="1" t="s">
        <v>392</v>
      </c>
      <c r="BB234" s="1">
        <v>150</v>
      </c>
      <c r="BC234" s="1">
        <v>180</v>
      </c>
      <c r="BD234" s="1">
        <v>0</v>
      </c>
      <c r="BE234" s="1">
        <v>1</v>
      </c>
      <c r="BF234" s="1">
        <v>0</v>
      </c>
      <c r="BG234" s="1">
        <v>0</v>
      </c>
      <c r="BH234" s="1">
        <v>0</v>
      </c>
      <c r="BI234" s="1">
        <v>1</v>
      </c>
      <c r="BJ234" s="1">
        <v>0</v>
      </c>
      <c r="BK234" s="1" t="s">
        <v>200</v>
      </c>
      <c r="BL234" s="1">
        <v>1994</v>
      </c>
      <c r="BM234" s="1" t="s">
        <v>159</v>
      </c>
      <c r="BO234" s="1">
        <v>8060</v>
      </c>
      <c r="BP234" s="1" t="s">
        <v>370</v>
      </c>
      <c r="BQ234" s="1" t="s">
        <v>391</v>
      </c>
      <c r="BR234" s="1" t="s">
        <v>391</v>
      </c>
      <c r="BS234" s="1" t="s">
        <v>243</v>
      </c>
      <c r="BT234" s="1" t="s">
        <v>212</v>
      </c>
    </row>
    <row r="235" spans="1:72" ht="45" hidden="1" x14ac:dyDescent="0.25">
      <c r="A235" s="1">
        <v>1469</v>
      </c>
      <c r="B235" s="1" t="s">
        <v>380</v>
      </c>
      <c r="C235" s="1" t="s">
        <v>390</v>
      </c>
      <c r="D235" s="1" t="s">
        <v>379</v>
      </c>
      <c r="E235" s="1" t="s">
        <v>389</v>
      </c>
      <c r="F235" s="1" t="s">
        <v>356</v>
      </c>
      <c r="G235" s="1" t="s">
        <v>240</v>
      </c>
      <c r="H235" s="1" t="s">
        <v>354</v>
      </c>
      <c r="I235" s="1" t="s">
        <v>180</v>
      </c>
      <c r="J235" s="1" t="s">
        <v>388</v>
      </c>
      <c r="K235" s="1" t="s">
        <v>364</v>
      </c>
      <c r="L235" s="1" t="s">
        <v>236</v>
      </c>
      <c r="M235" s="1" t="s">
        <v>236</v>
      </c>
      <c r="N235" s="1" t="s">
        <v>236</v>
      </c>
      <c r="O235" s="1" t="s">
        <v>236</v>
      </c>
      <c r="P235" s="1" t="s">
        <v>236</v>
      </c>
      <c r="Q235" s="1" t="s">
        <v>236</v>
      </c>
      <c r="R235" s="1" t="s">
        <v>159</v>
      </c>
      <c r="T235" s="1" t="s">
        <v>159</v>
      </c>
      <c r="W235" s="1" t="s">
        <v>156</v>
      </c>
      <c r="X235" s="1" t="s">
        <v>387</v>
      </c>
      <c r="Y235" s="1" t="s">
        <v>386</v>
      </c>
      <c r="Z235" s="1" t="s">
        <v>385</v>
      </c>
      <c r="AA235" s="1" t="s">
        <v>233</v>
      </c>
      <c r="AB235" s="1" t="s">
        <v>362</v>
      </c>
      <c r="AC235" s="1" t="s">
        <v>362</v>
      </c>
      <c r="AD235" s="1" t="s">
        <v>362</v>
      </c>
      <c r="AE235" s="1" t="s">
        <v>385</v>
      </c>
      <c r="AF235" s="1" t="s">
        <v>156</v>
      </c>
      <c r="AI235" s="1" t="s">
        <v>349</v>
      </c>
      <c r="AU235" s="1" t="s">
        <v>180</v>
      </c>
      <c r="AV235" s="1" t="s">
        <v>180</v>
      </c>
      <c r="AW235" s="1" t="s">
        <v>156</v>
      </c>
      <c r="AX235" s="1" t="s">
        <v>347</v>
      </c>
      <c r="AY235" s="1" t="s">
        <v>346</v>
      </c>
      <c r="AZ235" s="1" t="s">
        <v>384</v>
      </c>
      <c r="BA235" s="1" t="s">
        <v>361</v>
      </c>
      <c r="BB235" s="1">
        <v>130</v>
      </c>
      <c r="BC235" s="1">
        <v>150</v>
      </c>
      <c r="BD235" s="1">
        <v>0</v>
      </c>
      <c r="BE235" s="1">
        <v>1</v>
      </c>
      <c r="BF235" s="1">
        <v>1</v>
      </c>
      <c r="BG235" s="1">
        <v>0</v>
      </c>
      <c r="BH235" s="1">
        <v>0</v>
      </c>
      <c r="BI235" s="1">
        <v>0</v>
      </c>
      <c r="BJ235" s="1">
        <v>0</v>
      </c>
      <c r="BK235" s="1" t="s">
        <v>200</v>
      </c>
      <c r="BL235" s="1">
        <v>1961</v>
      </c>
      <c r="BM235" s="1" t="s">
        <v>159</v>
      </c>
      <c r="BO235" s="1">
        <v>3300</v>
      </c>
      <c r="BP235" s="1" t="s">
        <v>203</v>
      </c>
      <c r="BQ235" s="1" t="s">
        <v>205</v>
      </c>
      <c r="BR235" s="1" t="s">
        <v>343</v>
      </c>
      <c r="BS235" s="1" t="s">
        <v>243</v>
      </c>
      <c r="BT235" s="1" t="s">
        <v>212</v>
      </c>
    </row>
    <row r="236" spans="1:72" ht="60" x14ac:dyDescent="0.25">
      <c r="A236" s="1">
        <v>1469</v>
      </c>
      <c r="B236" s="1" t="s">
        <v>380</v>
      </c>
      <c r="C236" s="1" t="s">
        <v>383</v>
      </c>
      <c r="D236" s="1" t="s">
        <v>382</v>
      </c>
      <c r="E236" s="1" t="s">
        <v>381</v>
      </c>
      <c r="F236" s="1" t="s">
        <v>254</v>
      </c>
      <c r="G236" s="1" t="s">
        <v>355</v>
      </c>
      <c r="H236" s="1" t="s">
        <v>354</v>
      </c>
      <c r="I236" s="1" t="s">
        <v>180</v>
      </c>
      <c r="J236" s="1" t="s">
        <v>365</v>
      </c>
      <c r="K236" s="1" t="s">
        <v>364</v>
      </c>
      <c r="L236" s="1" t="s">
        <v>236</v>
      </c>
      <c r="M236" s="1" t="s">
        <v>236</v>
      </c>
      <c r="N236" s="1" t="s">
        <v>236</v>
      </c>
      <c r="O236" s="1" t="s">
        <v>236</v>
      </c>
      <c r="P236" s="1" t="s">
        <v>236</v>
      </c>
      <c r="Q236" s="1" t="s">
        <v>165</v>
      </c>
      <c r="R236" s="1" t="s">
        <v>159</v>
      </c>
      <c r="T236" s="1" t="s">
        <v>159</v>
      </c>
      <c r="W236" s="1" t="s">
        <v>159</v>
      </c>
      <c r="Z236" s="1" t="s">
        <v>253</v>
      </c>
      <c r="AA236" s="1" t="s">
        <v>362</v>
      </c>
      <c r="AB236" s="1" t="s">
        <v>362</v>
      </c>
      <c r="AC236" s="1" t="s">
        <v>362</v>
      </c>
      <c r="AD236" s="1" t="s">
        <v>362</v>
      </c>
      <c r="AE236" s="1" t="s">
        <v>362</v>
      </c>
      <c r="AF236" s="1" t="s">
        <v>159</v>
      </c>
      <c r="AI236" s="1" t="s">
        <v>349</v>
      </c>
      <c r="AU236" s="1" t="s">
        <v>180</v>
      </c>
      <c r="AV236" s="1" t="s">
        <v>176</v>
      </c>
      <c r="AW236" s="1" t="s">
        <v>159</v>
      </c>
      <c r="BA236" s="1" t="s">
        <v>344</v>
      </c>
      <c r="BB236" s="1">
        <v>110</v>
      </c>
      <c r="BC236" s="1">
        <v>110</v>
      </c>
      <c r="BD236" s="1">
        <v>0</v>
      </c>
      <c r="BE236" s="1">
        <v>0</v>
      </c>
      <c r="BF236" s="1">
        <v>0</v>
      </c>
      <c r="BG236" s="1">
        <v>0</v>
      </c>
      <c r="BH236" s="1">
        <v>1</v>
      </c>
      <c r="BI236" s="1">
        <v>0</v>
      </c>
      <c r="BJ236" s="1">
        <v>1</v>
      </c>
      <c r="BK236" s="1" t="s">
        <v>200</v>
      </c>
      <c r="BL236" s="1">
        <v>1996</v>
      </c>
      <c r="BM236" s="1" t="s">
        <v>159</v>
      </c>
      <c r="BO236" s="1">
        <v>4225</v>
      </c>
      <c r="BP236" s="1" t="s">
        <v>370</v>
      </c>
      <c r="BQ236" s="1" t="s">
        <v>343</v>
      </c>
      <c r="BR236" s="1" t="s">
        <v>342</v>
      </c>
      <c r="BS236" s="1" t="s">
        <v>206</v>
      </c>
      <c r="BT236" s="1" t="s">
        <v>212</v>
      </c>
    </row>
    <row r="237" spans="1:72" ht="45" hidden="1" x14ac:dyDescent="0.25">
      <c r="A237" s="1">
        <v>1469</v>
      </c>
      <c r="B237" s="1" t="s">
        <v>380</v>
      </c>
      <c r="C237" s="1" t="s">
        <v>210</v>
      </c>
      <c r="D237" s="1" t="s">
        <v>379</v>
      </c>
      <c r="E237" s="1" t="s">
        <v>357</v>
      </c>
      <c r="F237" s="1" t="s">
        <v>254</v>
      </c>
      <c r="G237" s="1" t="s">
        <v>355</v>
      </c>
      <c r="H237" s="1" t="s">
        <v>378</v>
      </c>
      <c r="I237" s="1" t="s">
        <v>180</v>
      </c>
      <c r="BD237" s="1" t="s">
        <v>150</v>
      </c>
      <c r="BE237" s="1" t="s">
        <v>150</v>
      </c>
      <c r="BF237" s="1" t="s">
        <v>150</v>
      </c>
      <c r="BG237" s="1" t="s">
        <v>150</v>
      </c>
      <c r="BH237" s="1" t="s">
        <v>150</v>
      </c>
      <c r="BI237" s="1" t="s">
        <v>150</v>
      </c>
      <c r="BJ237" s="1" t="s">
        <v>150</v>
      </c>
    </row>
    <row r="238" spans="1:72" ht="60" hidden="1" x14ac:dyDescent="0.25">
      <c r="A238" s="1">
        <v>1469</v>
      </c>
      <c r="B238" s="1" t="s">
        <v>375</v>
      </c>
      <c r="C238" s="1" t="s">
        <v>377</v>
      </c>
      <c r="D238" s="1" t="s">
        <v>373</v>
      </c>
      <c r="E238" s="1" t="s">
        <v>376</v>
      </c>
      <c r="F238" s="1" t="s">
        <v>254</v>
      </c>
      <c r="BD238" s="1" t="s">
        <v>150</v>
      </c>
      <c r="BE238" s="1" t="s">
        <v>150</v>
      </c>
      <c r="BF238" s="1" t="s">
        <v>150</v>
      </c>
      <c r="BG238" s="1" t="s">
        <v>150</v>
      </c>
      <c r="BH238" s="1" t="s">
        <v>150</v>
      </c>
      <c r="BI238" s="1" t="s">
        <v>150</v>
      </c>
      <c r="BJ238" s="1" t="s">
        <v>150</v>
      </c>
    </row>
    <row r="239" spans="1:72" ht="45" x14ac:dyDescent="0.25">
      <c r="A239" s="1">
        <v>1469</v>
      </c>
      <c r="B239" s="1" t="s">
        <v>375</v>
      </c>
      <c r="C239" s="1" t="s">
        <v>374</v>
      </c>
      <c r="D239" s="1" t="s">
        <v>373</v>
      </c>
      <c r="E239" s="1" t="s">
        <v>372</v>
      </c>
      <c r="F239" s="1" t="s">
        <v>356</v>
      </c>
      <c r="G239" s="1" t="s">
        <v>355</v>
      </c>
      <c r="H239" s="1" t="s">
        <v>354</v>
      </c>
      <c r="I239" s="1" t="s">
        <v>180</v>
      </c>
      <c r="J239" s="1" t="s">
        <v>353</v>
      </c>
      <c r="K239" s="1" t="s">
        <v>364</v>
      </c>
      <c r="L239" s="1" t="s">
        <v>236</v>
      </c>
      <c r="M239" s="1" t="s">
        <v>236</v>
      </c>
      <c r="N239" s="1" t="s">
        <v>236</v>
      </c>
      <c r="O239" s="1" t="s">
        <v>236</v>
      </c>
      <c r="P239" s="1" t="s">
        <v>236</v>
      </c>
      <c r="Q239" s="1" t="s">
        <v>236</v>
      </c>
      <c r="R239" s="1" t="s">
        <v>159</v>
      </c>
      <c r="T239" s="1" t="s">
        <v>159</v>
      </c>
      <c r="W239" s="1" t="s">
        <v>156</v>
      </c>
      <c r="X239" s="1" t="s">
        <v>371</v>
      </c>
      <c r="Y239" s="1" t="s">
        <v>357</v>
      </c>
      <c r="Z239" s="1" t="s">
        <v>233</v>
      </c>
      <c r="AA239" s="1" t="s">
        <v>253</v>
      </c>
      <c r="AB239" s="1" t="s">
        <v>362</v>
      </c>
      <c r="AC239" s="1" t="s">
        <v>362</v>
      </c>
      <c r="AD239" s="1" t="s">
        <v>362</v>
      </c>
      <c r="AE239" s="1" t="s">
        <v>362</v>
      </c>
      <c r="AF239" s="1" t="s">
        <v>159</v>
      </c>
      <c r="AI239" s="1" t="s">
        <v>349</v>
      </c>
      <c r="AU239" s="1" t="s">
        <v>180</v>
      </c>
      <c r="AV239" s="1" t="s">
        <v>180</v>
      </c>
      <c r="AW239" s="1" t="s">
        <v>156</v>
      </c>
      <c r="AX239" s="1" t="s">
        <v>347</v>
      </c>
      <c r="AY239" s="1" t="s">
        <v>346</v>
      </c>
      <c r="AZ239" s="1" t="s">
        <v>231</v>
      </c>
      <c r="BA239" s="1" t="s">
        <v>344</v>
      </c>
      <c r="BB239" s="1">
        <v>180</v>
      </c>
      <c r="BC239" s="1">
        <v>200</v>
      </c>
      <c r="BD239" s="1">
        <v>0</v>
      </c>
      <c r="BE239" s="1">
        <v>1</v>
      </c>
      <c r="BF239" s="1">
        <v>0</v>
      </c>
      <c r="BG239" s="1">
        <v>0</v>
      </c>
      <c r="BH239" s="1">
        <v>0</v>
      </c>
      <c r="BI239" s="1">
        <v>0</v>
      </c>
      <c r="BJ239" s="1">
        <v>1</v>
      </c>
      <c r="BK239" s="1" t="s">
        <v>200</v>
      </c>
      <c r="BL239" s="1">
        <v>1984</v>
      </c>
      <c r="BM239" s="1" t="s">
        <v>159</v>
      </c>
      <c r="BO239" s="1">
        <v>2730</v>
      </c>
      <c r="BP239" s="1" t="s">
        <v>370</v>
      </c>
      <c r="BQ239" s="1" t="s">
        <v>369</v>
      </c>
      <c r="BR239" s="1" t="s">
        <v>342</v>
      </c>
      <c r="BS239" s="1" t="s">
        <v>206</v>
      </c>
      <c r="BT239" s="1" t="s">
        <v>212</v>
      </c>
    </row>
    <row r="240" spans="1:72" ht="45" hidden="1" x14ac:dyDescent="0.25">
      <c r="A240" s="1">
        <v>1469</v>
      </c>
      <c r="B240" s="1" t="s">
        <v>360</v>
      </c>
      <c r="C240" s="1" t="s">
        <v>368</v>
      </c>
      <c r="D240" s="1" t="s">
        <v>358</v>
      </c>
      <c r="E240" s="1" t="s">
        <v>357</v>
      </c>
      <c r="F240" s="1" t="s">
        <v>367</v>
      </c>
      <c r="G240" s="1" t="s">
        <v>355</v>
      </c>
      <c r="H240" s="1" t="s">
        <v>366</v>
      </c>
      <c r="I240" s="1" t="s">
        <v>176</v>
      </c>
      <c r="J240" s="1" t="s">
        <v>365</v>
      </c>
      <c r="K240" s="1" t="s">
        <v>364</v>
      </c>
      <c r="L240" s="1" t="s">
        <v>165</v>
      </c>
      <c r="M240" s="1" t="s">
        <v>363</v>
      </c>
      <c r="N240" s="1" t="s">
        <v>165</v>
      </c>
      <c r="O240" s="1" t="s">
        <v>165</v>
      </c>
      <c r="P240" s="1" t="s">
        <v>165</v>
      </c>
      <c r="Q240" s="1" t="s">
        <v>165</v>
      </c>
      <c r="R240" s="1" t="s">
        <v>159</v>
      </c>
      <c r="T240" s="1" t="s">
        <v>159</v>
      </c>
      <c r="W240" s="1" t="s">
        <v>159</v>
      </c>
      <c r="Z240" s="1" t="s">
        <v>233</v>
      </c>
      <c r="AA240" s="1" t="s">
        <v>233</v>
      </c>
      <c r="AB240" s="1" t="s">
        <v>362</v>
      </c>
      <c r="AC240" s="1" t="s">
        <v>362</v>
      </c>
      <c r="AD240" s="1" t="s">
        <v>362</v>
      </c>
      <c r="AE240" s="1" t="s">
        <v>362</v>
      </c>
      <c r="AF240" s="1" t="s">
        <v>159</v>
      </c>
      <c r="AI240" s="1" t="s">
        <v>349</v>
      </c>
      <c r="AU240" s="1" t="s">
        <v>180</v>
      </c>
      <c r="AV240" s="1" t="s">
        <v>348</v>
      </c>
      <c r="AW240" s="1" t="s">
        <v>159</v>
      </c>
      <c r="BA240" s="1" t="s">
        <v>361</v>
      </c>
      <c r="BD240" s="1" t="s">
        <v>150</v>
      </c>
      <c r="BE240" s="1" t="s">
        <v>150</v>
      </c>
      <c r="BF240" s="1" t="s">
        <v>150</v>
      </c>
      <c r="BG240" s="1" t="s">
        <v>150</v>
      </c>
      <c r="BH240" s="1" t="s">
        <v>150</v>
      </c>
      <c r="BI240" s="1" t="s">
        <v>150</v>
      </c>
      <c r="BJ240" s="1" t="s">
        <v>150</v>
      </c>
    </row>
    <row r="241" spans="1:72" ht="45" x14ac:dyDescent="0.25">
      <c r="A241" s="1">
        <v>1469</v>
      </c>
      <c r="B241" s="1" t="s">
        <v>360</v>
      </c>
      <c r="C241" s="1" t="s">
        <v>359</v>
      </c>
      <c r="D241" s="1" t="s">
        <v>358</v>
      </c>
      <c r="E241" s="1" t="s">
        <v>357</v>
      </c>
      <c r="F241" s="1" t="s">
        <v>356</v>
      </c>
      <c r="G241" s="1" t="s">
        <v>355</v>
      </c>
      <c r="H241" s="1" t="s">
        <v>354</v>
      </c>
      <c r="I241" s="1" t="s">
        <v>180</v>
      </c>
      <c r="J241" s="1" t="s">
        <v>353</v>
      </c>
      <c r="K241" s="1" t="s">
        <v>352</v>
      </c>
      <c r="N241" s="1" t="s">
        <v>165</v>
      </c>
      <c r="R241" s="1" t="s">
        <v>159</v>
      </c>
      <c r="T241" s="1" t="s">
        <v>159</v>
      </c>
      <c r="W241" s="1" t="s">
        <v>159</v>
      </c>
      <c r="Z241" s="1" t="s">
        <v>233</v>
      </c>
      <c r="AA241" s="1" t="s">
        <v>253</v>
      </c>
      <c r="AF241" s="1" t="s">
        <v>156</v>
      </c>
      <c r="AG241" s="1" t="s">
        <v>351</v>
      </c>
      <c r="AH241" s="1" t="s">
        <v>350</v>
      </c>
      <c r="AI241" s="1" t="s">
        <v>349</v>
      </c>
      <c r="AU241" s="1" t="s">
        <v>180</v>
      </c>
      <c r="AV241" s="1" t="s">
        <v>348</v>
      </c>
      <c r="AW241" s="1" t="s">
        <v>156</v>
      </c>
      <c r="AX241" s="1" t="s">
        <v>347</v>
      </c>
      <c r="AY241" s="1" t="s">
        <v>346</v>
      </c>
      <c r="AZ241" s="1" t="s">
        <v>345</v>
      </c>
      <c r="BA241" s="1" t="s">
        <v>344</v>
      </c>
      <c r="BB241" s="1">
        <v>180</v>
      </c>
      <c r="BC241" s="1">
        <v>250</v>
      </c>
      <c r="BD241" s="1">
        <v>0</v>
      </c>
      <c r="BE241" s="1">
        <v>1</v>
      </c>
      <c r="BF241" s="1">
        <v>0</v>
      </c>
      <c r="BG241" s="1">
        <v>0</v>
      </c>
      <c r="BH241" s="1">
        <v>1</v>
      </c>
      <c r="BI241" s="1">
        <v>0</v>
      </c>
      <c r="BJ241" s="1">
        <v>0</v>
      </c>
      <c r="BK241" s="1" t="s">
        <v>200</v>
      </c>
      <c r="BL241" s="1">
        <v>1992</v>
      </c>
      <c r="BM241" s="1" t="s">
        <v>159</v>
      </c>
      <c r="BO241" s="1">
        <v>2177</v>
      </c>
      <c r="BP241" s="1" t="s">
        <v>203</v>
      </c>
      <c r="BQ241" s="1" t="s">
        <v>343</v>
      </c>
      <c r="BR241" s="1" t="s">
        <v>342</v>
      </c>
      <c r="BS241" s="1" t="s">
        <v>243</v>
      </c>
      <c r="BT241" s="1" t="s">
        <v>212</v>
      </c>
    </row>
  </sheetData>
  <autoFilter ref="A1:BT241">
    <filterColumn colId="6">
      <filters>
        <filter val="Államilag támogatott/állami ösztöndíjas"/>
      </filters>
    </filterColumn>
    <filterColumn colId="71">
      <customFilters>
        <customFilter operator="notEqual" val=" "/>
      </custom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topLeftCell="A52" workbookViewId="0">
      <selection activeCell="A60" sqref="A60:A65"/>
    </sheetView>
  </sheetViews>
  <sheetFormatPr defaultRowHeight="15" x14ac:dyDescent="0.25"/>
  <cols>
    <col min="1" max="1" width="30.42578125" bestFit="1" customWidth="1"/>
    <col min="2" max="2" width="15.85546875" customWidth="1"/>
  </cols>
  <sheetData>
    <row r="1" spans="1:3" x14ac:dyDescent="0.25">
      <c r="A1" s="4" t="s">
        <v>985</v>
      </c>
    </row>
    <row r="2" spans="1:3" x14ac:dyDescent="0.25">
      <c r="A2" t="s">
        <v>987</v>
      </c>
      <c r="B2">
        <v>7</v>
      </c>
      <c r="C2">
        <f>B2/B7</f>
        <v>2.9166666666666667E-2</v>
      </c>
    </row>
    <row r="3" spans="1:3" x14ac:dyDescent="0.25">
      <c r="A3" t="s">
        <v>986</v>
      </c>
      <c r="B3">
        <v>32</v>
      </c>
      <c r="C3">
        <f>B3/B7</f>
        <v>0.13333333333333333</v>
      </c>
    </row>
    <row r="4" spans="1:3" x14ac:dyDescent="0.25">
      <c r="A4" t="s">
        <v>571</v>
      </c>
      <c r="B4">
        <v>60</v>
      </c>
      <c r="C4">
        <f>B4/B7</f>
        <v>0.25</v>
      </c>
    </row>
    <row r="5" spans="1:3" x14ac:dyDescent="0.25">
      <c r="A5" t="s">
        <v>988</v>
      </c>
      <c r="B5">
        <v>78</v>
      </c>
      <c r="C5">
        <f>B5/B7</f>
        <v>0.32500000000000001</v>
      </c>
    </row>
    <row r="6" spans="1:3" x14ac:dyDescent="0.25">
      <c r="A6" t="s">
        <v>989</v>
      </c>
      <c r="B6">
        <v>63</v>
      </c>
      <c r="C6">
        <f>B6/B7</f>
        <v>0.26250000000000001</v>
      </c>
    </row>
    <row r="7" spans="1:3" x14ac:dyDescent="0.25">
      <c r="B7">
        <f>SUM(B2:B6)</f>
        <v>240</v>
      </c>
    </row>
    <row r="9" spans="1:3" x14ac:dyDescent="0.25">
      <c r="A9" s="4" t="s">
        <v>990</v>
      </c>
    </row>
    <row r="10" spans="1:3" x14ac:dyDescent="0.25">
      <c r="A10" s="5" t="s">
        <v>467</v>
      </c>
      <c r="B10">
        <v>6</v>
      </c>
      <c r="C10">
        <f>B10/B20</f>
        <v>2.5000000000000001E-2</v>
      </c>
    </row>
    <row r="11" spans="1:3" x14ac:dyDescent="0.25">
      <c r="A11" t="s">
        <v>373</v>
      </c>
      <c r="B11">
        <v>18</v>
      </c>
      <c r="C11">
        <f>B11/B20</f>
        <v>7.4999999999999997E-2</v>
      </c>
    </row>
    <row r="12" spans="1:3" x14ac:dyDescent="0.25">
      <c r="A12" s="1" t="s">
        <v>415</v>
      </c>
      <c r="B12">
        <v>48</v>
      </c>
      <c r="C12">
        <f>B12/B20</f>
        <v>0.2</v>
      </c>
    </row>
    <row r="13" spans="1:3" x14ac:dyDescent="0.25">
      <c r="A13" s="1" t="s">
        <v>422</v>
      </c>
      <c r="B13">
        <v>23</v>
      </c>
      <c r="C13">
        <f>B13/B20</f>
        <v>9.583333333333334E-2</v>
      </c>
    </row>
    <row r="14" spans="1:3" x14ac:dyDescent="0.25">
      <c r="A14" s="1" t="s">
        <v>444</v>
      </c>
      <c r="B14">
        <v>10</v>
      </c>
      <c r="C14">
        <f>B14/B20</f>
        <v>4.1666666666666664E-2</v>
      </c>
    </row>
    <row r="15" spans="1:3" x14ac:dyDescent="0.25">
      <c r="A15" s="1" t="s">
        <v>382</v>
      </c>
      <c r="B15">
        <v>3</v>
      </c>
      <c r="C15">
        <f>B15/B20</f>
        <v>1.2500000000000001E-2</v>
      </c>
    </row>
    <row r="16" spans="1:3" x14ac:dyDescent="0.25">
      <c r="A16" s="1" t="s">
        <v>379</v>
      </c>
      <c r="B16">
        <v>78</v>
      </c>
      <c r="C16">
        <f>B16/B20</f>
        <v>0.32500000000000001</v>
      </c>
    </row>
    <row r="17" spans="1:3" x14ac:dyDescent="0.25">
      <c r="A17" s="1" t="s">
        <v>438</v>
      </c>
      <c r="B17" s="1">
        <v>17</v>
      </c>
      <c r="C17">
        <f>B17/B20</f>
        <v>7.0833333333333331E-2</v>
      </c>
    </row>
    <row r="18" spans="1:3" x14ac:dyDescent="0.25">
      <c r="A18" s="1" t="s">
        <v>455</v>
      </c>
      <c r="B18">
        <v>10</v>
      </c>
      <c r="C18">
        <f>B18/B20</f>
        <v>4.1666666666666664E-2</v>
      </c>
    </row>
    <row r="19" spans="1:3" x14ac:dyDescent="0.25">
      <c r="A19" s="1" t="s">
        <v>358</v>
      </c>
      <c r="B19">
        <v>27</v>
      </c>
      <c r="C19">
        <f>B19/B20</f>
        <v>0.1125</v>
      </c>
    </row>
    <row r="20" spans="1:3" x14ac:dyDescent="0.25">
      <c r="B20">
        <f>SUM(B10:B19)</f>
        <v>240</v>
      </c>
    </row>
    <row r="22" spans="1:3" x14ac:dyDescent="0.25">
      <c r="A22" s="4" t="s">
        <v>991</v>
      </c>
    </row>
    <row r="23" spans="1:3" x14ac:dyDescent="0.25">
      <c r="A23" s="5" t="s">
        <v>357</v>
      </c>
      <c r="B23">
        <v>139</v>
      </c>
      <c r="C23">
        <f>B23/B31</f>
        <v>0.57916666666666672</v>
      </c>
    </row>
    <row r="24" spans="1:3" x14ac:dyDescent="0.25">
      <c r="A24" s="1" t="s">
        <v>372</v>
      </c>
      <c r="B24">
        <v>31</v>
      </c>
      <c r="C24">
        <f>B24/B31</f>
        <v>0.12916666666666668</v>
      </c>
    </row>
    <row r="25" spans="1:3" ht="45" x14ac:dyDescent="0.25">
      <c r="A25" s="1" t="s">
        <v>414</v>
      </c>
      <c r="B25">
        <v>28</v>
      </c>
      <c r="C25">
        <f>B25/B31</f>
        <v>0.11666666666666667</v>
      </c>
    </row>
    <row r="26" spans="1:3" ht="30" x14ac:dyDescent="0.25">
      <c r="A26" s="1" t="s">
        <v>381</v>
      </c>
      <c r="B26">
        <v>25</v>
      </c>
      <c r="C26">
        <f>B26/B31</f>
        <v>0.10416666666666667</v>
      </c>
    </row>
    <row r="27" spans="1:3" ht="30" x14ac:dyDescent="0.25">
      <c r="A27" s="1" t="s">
        <v>389</v>
      </c>
      <c r="B27">
        <v>9</v>
      </c>
    </row>
    <row r="28" spans="1:3" ht="30" x14ac:dyDescent="0.25">
      <c r="A28" s="1" t="s">
        <v>376</v>
      </c>
      <c r="B28">
        <v>5</v>
      </c>
    </row>
    <row r="29" spans="1:3" x14ac:dyDescent="0.25">
      <c r="A29" s="1" t="s">
        <v>496</v>
      </c>
      <c r="B29">
        <v>2</v>
      </c>
    </row>
    <row r="30" spans="1:3" ht="30" x14ac:dyDescent="0.25">
      <c r="A30" s="1" t="s">
        <v>450</v>
      </c>
      <c r="B30">
        <v>1</v>
      </c>
    </row>
    <row r="31" spans="1:3" x14ac:dyDescent="0.25">
      <c r="B31">
        <f>SUM(B23:B30)</f>
        <v>240</v>
      </c>
    </row>
    <row r="33" spans="1:3" x14ac:dyDescent="0.25">
      <c r="A33" s="4" t="s">
        <v>992</v>
      </c>
    </row>
    <row r="34" spans="1:3" x14ac:dyDescent="0.25">
      <c r="A34" s="5" t="s">
        <v>993</v>
      </c>
      <c r="B34">
        <v>97</v>
      </c>
      <c r="C34">
        <f>B34/B37</f>
        <v>0.40585774058577406</v>
      </c>
    </row>
    <row r="35" spans="1:3" x14ac:dyDescent="0.25">
      <c r="A35" s="5" t="s">
        <v>994</v>
      </c>
      <c r="B35">
        <v>134</v>
      </c>
      <c r="C35">
        <f>B35/B37</f>
        <v>0.56066945606694563</v>
      </c>
    </row>
    <row r="36" spans="1:3" x14ac:dyDescent="0.25">
      <c r="A36" s="5" t="s">
        <v>995</v>
      </c>
      <c r="B36">
        <v>8</v>
      </c>
      <c r="C36">
        <f>B36/B37</f>
        <v>3.3472803347280332E-2</v>
      </c>
    </row>
    <row r="37" spans="1:3" x14ac:dyDescent="0.25">
      <c r="B37">
        <f>SUM(B34:B36)</f>
        <v>239</v>
      </c>
    </row>
    <row r="39" spans="1:3" x14ac:dyDescent="0.25">
      <c r="A39" s="4" t="s">
        <v>996</v>
      </c>
    </row>
    <row r="40" spans="1:3" ht="30" x14ac:dyDescent="0.25">
      <c r="A40" s="1" t="s">
        <v>355</v>
      </c>
      <c r="B40">
        <v>180</v>
      </c>
      <c r="C40">
        <f>B40/B42</f>
        <v>0.77586206896551724</v>
      </c>
    </row>
    <row r="41" spans="1:3" x14ac:dyDescent="0.25">
      <c r="A41" s="6" t="s">
        <v>240</v>
      </c>
      <c r="B41">
        <v>52</v>
      </c>
      <c r="C41">
        <f>B41/B42</f>
        <v>0.22413793103448276</v>
      </c>
    </row>
    <row r="42" spans="1:3" x14ac:dyDescent="0.25">
      <c r="B42">
        <f>SUM(B40:B41)</f>
        <v>232</v>
      </c>
    </row>
    <row r="44" spans="1:3" x14ac:dyDescent="0.25">
      <c r="A44" s="4" t="s">
        <v>997</v>
      </c>
    </row>
    <row r="45" spans="1:3" x14ac:dyDescent="0.25">
      <c r="A45" s="5" t="s">
        <v>998</v>
      </c>
      <c r="B45">
        <v>3</v>
      </c>
      <c r="C45">
        <f>B45/B48</f>
        <v>1.2931034482758621E-2</v>
      </c>
    </row>
    <row r="46" spans="1:3" x14ac:dyDescent="0.25">
      <c r="A46" s="5" t="s">
        <v>999</v>
      </c>
      <c r="B46">
        <v>145</v>
      </c>
      <c r="C46">
        <f>B46/B48</f>
        <v>0.625</v>
      </c>
    </row>
    <row r="47" spans="1:3" x14ac:dyDescent="0.25">
      <c r="A47" s="5" t="s">
        <v>1000</v>
      </c>
      <c r="B47">
        <v>84</v>
      </c>
      <c r="C47">
        <f>B47/B48</f>
        <v>0.36206896551724138</v>
      </c>
    </row>
    <row r="48" spans="1:3" x14ac:dyDescent="0.25">
      <c r="B48">
        <f>SUM(B45:B47)</f>
        <v>232</v>
      </c>
    </row>
    <row r="50" spans="1:4" x14ac:dyDescent="0.25">
      <c r="A50" s="4" t="s">
        <v>1001</v>
      </c>
    </row>
    <row r="51" spans="1:4" x14ac:dyDescent="0.25">
      <c r="A51" s="5" t="s">
        <v>1002</v>
      </c>
      <c r="B51">
        <v>13</v>
      </c>
      <c r="C51">
        <f>B51/B53</f>
        <v>5.6034482758620691E-2</v>
      </c>
    </row>
    <row r="52" spans="1:4" x14ac:dyDescent="0.25">
      <c r="A52" s="5" t="s">
        <v>1003</v>
      </c>
      <c r="B52">
        <v>219</v>
      </c>
      <c r="C52">
        <f>B52/B53</f>
        <v>0.94396551724137934</v>
      </c>
    </row>
    <row r="53" spans="1:4" x14ac:dyDescent="0.25">
      <c r="B53">
        <f>SUM(B51:B52)</f>
        <v>232</v>
      </c>
    </row>
    <row r="54" spans="1:4" x14ac:dyDescent="0.25">
      <c r="A54" s="4" t="s">
        <v>1004</v>
      </c>
    </row>
    <row r="55" spans="1:4" x14ac:dyDescent="0.25">
      <c r="A55">
        <v>2</v>
      </c>
      <c r="B55">
        <v>3</v>
      </c>
      <c r="C55">
        <f>B55/B59</f>
        <v>1.3043478260869565E-2</v>
      </c>
    </row>
    <row r="56" spans="1:4" x14ac:dyDescent="0.25">
      <c r="A56">
        <v>3</v>
      </c>
      <c r="B56">
        <v>36</v>
      </c>
      <c r="C56">
        <f>B56/B59</f>
        <v>0.15652173913043479</v>
      </c>
    </row>
    <row r="57" spans="1:4" x14ac:dyDescent="0.25">
      <c r="A57">
        <v>4</v>
      </c>
      <c r="B57">
        <v>135</v>
      </c>
      <c r="C57">
        <f>B57/B59</f>
        <v>0.58695652173913049</v>
      </c>
    </row>
    <row r="58" spans="1:4" x14ac:dyDescent="0.25">
      <c r="A58">
        <v>5</v>
      </c>
      <c r="B58">
        <v>56</v>
      </c>
      <c r="C58">
        <f>B58/B59</f>
        <v>0.24347826086956523</v>
      </c>
    </row>
    <row r="59" spans="1:4" x14ac:dyDescent="0.25">
      <c r="B59">
        <f>SUM(B55:B58)</f>
        <v>230</v>
      </c>
    </row>
    <row r="60" spans="1:4" x14ac:dyDescent="0.25">
      <c r="A60" s="4" t="s">
        <v>1005</v>
      </c>
    </row>
    <row r="61" spans="1:4" ht="30" x14ac:dyDescent="0.25">
      <c r="A61" s="1" t="s">
        <v>364</v>
      </c>
      <c r="B61">
        <v>116</v>
      </c>
      <c r="C61">
        <f>B61/B66</f>
        <v>0.5043478260869565</v>
      </c>
    </row>
    <row r="62" spans="1:4" x14ac:dyDescent="0.25">
      <c r="A62" s="1" t="s">
        <v>421</v>
      </c>
      <c r="B62">
        <v>19</v>
      </c>
      <c r="C62">
        <f>B62/B66</f>
        <v>8.2608695652173908E-2</v>
      </c>
      <c r="D62">
        <f>(B62+B64)/B66</f>
        <v>0.47391304347826085</v>
      </c>
    </row>
    <row r="63" spans="1:4" ht="30" x14ac:dyDescent="0.25">
      <c r="A63" s="1" t="s">
        <v>418</v>
      </c>
      <c r="B63">
        <v>1</v>
      </c>
      <c r="C63">
        <f>B63/B66</f>
        <v>4.3478260869565218E-3</v>
      </c>
    </row>
    <row r="64" spans="1:4" x14ac:dyDescent="0.25">
      <c r="A64" s="1" t="s">
        <v>352</v>
      </c>
      <c r="B64">
        <v>90</v>
      </c>
      <c r="C64">
        <f>B64/B66</f>
        <v>0.39130434782608697</v>
      </c>
    </row>
    <row r="65" spans="1:3" ht="30" x14ac:dyDescent="0.25">
      <c r="A65" s="1" t="s">
        <v>478</v>
      </c>
      <c r="B65">
        <v>4</v>
      </c>
      <c r="C65">
        <f>B65/B66</f>
        <v>1.7391304347826087E-2</v>
      </c>
    </row>
    <row r="66" spans="1:3" x14ac:dyDescent="0.25">
      <c r="B66">
        <f>SUM(B61:B65)</f>
        <v>230</v>
      </c>
    </row>
    <row r="68" spans="1:3" x14ac:dyDescent="0.25">
      <c r="A68" s="4" t="s">
        <v>1006</v>
      </c>
    </row>
    <row r="69" spans="1:3" ht="30" x14ac:dyDescent="0.25">
      <c r="A69" s="1" t="s">
        <v>165</v>
      </c>
      <c r="B69">
        <v>20</v>
      </c>
      <c r="C69">
        <f>B69/B72</f>
        <v>0.10695187165775401</v>
      </c>
    </row>
    <row r="70" spans="1:3" ht="30" x14ac:dyDescent="0.25">
      <c r="A70" s="1" t="s">
        <v>363</v>
      </c>
      <c r="B70">
        <v>18</v>
      </c>
      <c r="C70">
        <f>B70/B72</f>
        <v>9.6256684491978606E-2</v>
      </c>
    </row>
    <row r="71" spans="1:3" x14ac:dyDescent="0.25">
      <c r="A71" s="1" t="s">
        <v>236</v>
      </c>
      <c r="B71">
        <v>149</v>
      </c>
      <c r="C71">
        <f>B71/B72</f>
        <v>0.79679144385026734</v>
      </c>
    </row>
    <row r="72" spans="1:3" x14ac:dyDescent="0.25">
      <c r="B72">
        <f>SUM(B69:B71)</f>
        <v>187</v>
      </c>
    </row>
    <row r="73" spans="1:3" x14ac:dyDescent="0.25">
      <c r="A73" s="4" t="s">
        <v>1007</v>
      </c>
    </row>
    <row r="74" spans="1:3" ht="30" x14ac:dyDescent="0.25">
      <c r="A74" s="1" t="s">
        <v>165</v>
      </c>
      <c r="B74">
        <v>52</v>
      </c>
      <c r="C74">
        <f>B74/B77</f>
        <v>0.26804123711340205</v>
      </c>
    </row>
    <row r="75" spans="1:3" ht="30" x14ac:dyDescent="0.25">
      <c r="A75" s="1" t="s">
        <v>363</v>
      </c>
      <c r="B75">
        <v>17</v>
      </c>
      <c r="C75">
        <f>B75/B77</f>
        <v>8.7628865979381437E-2</v>
      </c>
    </row>
    <row r="76" spans="1:3" x14ac:dyDescent="0.25">
      <c r="A76" s="1" t="s">
        <v>236</v>
      </c>
      <c r="B76">
        <v>125</v>
      </c>
      <c r="C76">
        <f>B76/B77</f>
        <v>0.64432989690721654</v>
      </c>
    </row>
    <row r="77" spans="1:3" x14ac:dyDescent="0.25">
      <c r="B77">
        <f>SUM(B74:B76)</f>
        <v>194</v>
      </c>
    </row>
    <row r="78" spans="1:3" x14ac:dyDescent="0.25">
      <c r="A78" s="4" t="s">
        <v>1008</v>
      </c>
    </row>
    <row r="79" spans="1:3" ht="30" x14ac:dyDescent="0.25">
      <c r="A79" s="1" t="s">
        <v>165</v>
      </c>
      <c r="B79">
        <v>64</v>
      </c>
      <c r="C79">
        <f>B79/B82</f>
        <v>0.31372549019607843</v>
      </c>
    </row>
    <row r="80" spans="1:3" ht="30" x14ac:dyDescent="0.25">
      <c r="A80" s="1" t="s">
        <v>363</v>
      </c>
      <c r="B80">
        <v>23</v>
      </c>
      <c r="C80">
        <f>B80/B82</f>
        <v>0.11274509803921569</v>
      </c>
    </row>
    <row r="81" spans="1:3" x14ac:dyDescent="0.25">
      <c r="A81" s="1" t="s">
        <v>236</v>
      </c>
      <c r="B81">
        <v>117</v>
      </c>
      <c r="C81">
        <f>B81/B82</f>
        <v>0.57352941176470584</v>
      </c>
    </row>
    <row r="82" spans="1:3" x14ac:dyDescent="0.25">
      <c r="B82">
        <f>SUM(B79:B81)</f>
        <v>204</v>
      </c>
    </row>
    <row r="83" spans="1:3" x14ac:dyDescent="0.25">
      <c r="A83" s="4" t="s">
        <v>1009</v>
      </c>
    </row>
    <row r="84" spans="1:3" ht="30" x14ac:dyDescent="0.25">
      <c r="A84" s="1" t="s">
        <v>165</v>
      </c>
      <c r="B84">
        <v>25</v>
      </c>
      <c r="C84">
        <f>B84/B87</f>
        <v>0.13736263736263737</v>
      </c>
    </row>
    <row r="85" spans="1:3" ht="30" x14ac:dyDescent="0.25">
      <c r="A85" s="1" t="s">
        <v>363</v>
      </c>
      <c r="B85">
        <v>13</v>
      </c>
      <c r="C85">
        <f>B85/B87</f>
        <v>7.1428571428571425E-2</v>
      </c>
    </row>
    <row r="86" spans="1:3" x14ac:dyDescent="0.25">
      <c r="A86" s="1" t="s">
        <v>236</v>
      </c>
      <c r="B86">
        <v>144</v>
      </c>
      <c r="C86">
        <f>B86/B87</f>
        <v>0.79120879120879117</v>
      </c>
    </row>
    <row r="87" spans="1:3" x14ac:dyDescent="0.25">
      <c r="B87">
        <f>SUM(B84:B86)</f>
        <v>182</v>
      </c>
    </row>
    <row r="88" spans="1:3" x14ac:dyDescent="0.25">
      <c r="A88" s="4" t="s">
        <v>1010</v>
      </c>
    </row>
    <row r="89" spans="1:3" ht="30" x14ac:dyDescent="0.25">
      <c r="A89" s="1" t="s">
        <v>165</v>
      </c>
      <c r="B89">
        <v>29</v>
      </c>
      <c r="C89">
        <f>B89/B92</f>
        <v>0.15508021390374332</v>
      </c>
    </row>
    <row r="90" spans="1:3" ht="30" x14ac:dyDescent="0.25">
      <c r="A90" s="1" t="s">
        <v>363</v>
      </c>
      <c r="B90">
        <v>22</v>
      </c>
      <c r="C90">
        <f>B90/B92</f>
        <v>0.11764705882352941</v>
      </c>
    </row>
    <row r="91" spans="1:3" x14ac:dyDescent="0.25">
      <c r="A91" s="1" t="s">
        <v>236</v>
      </c>
      <c r="B91">
        <v>136</v>
      </c>
      <c r="C91">
        <f>B91/B92</f>
        <v>0.72727272727272729</v>
      </c>
    </row>
    <row r="92" spans="1:3" x14ac:dyDescent="0.25">
      <c r="B92">
        <f>SUM(B89:B91)</f>
        <v>187</v>
      </c>
    </row>
    <row r="93" spans="1:3" x14ac:dyDescent="0.25">
      <c r="A93" s="4" t="s">
        <v>1011</v>
      </c>
    </row>
    <row r="94" spans="1:3" ht="30" x14ac:dyDescent="0.25">
      <c r="A94" s="1" t="s">
        <v>165</v>
      </c>
      <c r="B94">
        <v>23</v>
      </c>
      <c r="C94">
        <f>B94/B97</f>
        <v>0.12299465240641712</v>
      </c>
    </row>
    <row r="95" spans="1:3" ht="30" x14ac:dyDescent="0.25">
      <c r="A95" s="1" t="s">
        <v>363</v>
      </c>
      <c r="B95">
        <v>3</v>
      </c>
      <c r="C95">
        <f>B95/B97</f>
        <v>1.6042780748663103E-2</v>
      </c>
    </row>
    <row r="96" spans="1:3" x14ac:dyDescent="0.25">
      <c r="A96" s="1" t="s">
        <v>236</v>
      </c>
      <c r="B96">
        <v>161</v>
      </c>
      <c r="C96">
        <f>B96/B97</f>
        <v>0.86096256684491979</v>
      </c>
    </row>
    <row r="97" spans="1:3" x14ac:dyDescent="0.25">
      <c r="B97">
        <f>SUM(B94:B96)</f>
        <v>187</v>
      </c>
    </row>
    <row r="102" spans="1:3" x14ac:dyDescent="0.25">
      <c r="A102" s="5" t="s">
        <v>1123</v>
      </c>
    </row>
    <row r="103" spans="1:3" x14ac:dyDescent="0.25">
      <c r="A103" s="5" t="s">
        <v>1122</v>
      </c>
      <c r="B103">
        <v>20</v>
      </c>
      <c r="C103">
        <f>B103/B109</f>
        <v>9.3896713615023469E-2</v>
      </c>
    </row>
    <row r="104" spans="1:3" x14ac:dyDescent="0.25">
      <c r="A104" s="5" t="s">
        <v>357</v>
      </c>
      <c r="B104">
        <v>52</v>
      </c>
      <c r="C104">
        <f>B104/B109</f>
        <v>0.24413145539906103</v>
      </c>
    </row>
    <row r="105" spans="1:3" x14ac:dyDescent="0.25">
      <c r="A105" s="5" t="s">
        <v>372</v>
      </c>
      <c r="B105">
        <v>64</v>
      </c>
      <c r="C105">
        <f>B106/B109</f>
        <v>0.11737089201877934</v>
      </c>
    </row>
    <row r="106" spans="1:3" x14ac:dyDescent="0.25">
      <c r="A106" s="5" t="s">
        <v>1124</v>
      </c>
      <c r="B106">
        <v>25</v>
      </c>
      <c r="C106">
        <f>B106/B109</f>
        <v>0.11737089201877934</v>
      </c>
    </row>
    <row r="107" spans="1:3" x14ac:dyDescent="0.25">
      <c r="A107" s="5" t="s">
        <v>1125</v>
      </c>
      <c r="B107">
        <v>29</v>
      </c>
      <c r="C107">
        <f>B107/B109</f>
        <v>0.13615023474178403</v>
      </c>
    </row>
    <row r="108" spans="1:3" x14ac:dyDescent="0.25">
      <c r="A108" s="5" t="s">
        <v>1126</v>
      </c>
      <c r="B108">
        <v>23</v>
      </c>
      <c r="C108">
        <f>B108/B109</f>
        <v>0.107981220657277</v>
      </c>
    </row>
    <row r="109" spans="1:3" x14ac:dyDescent="0.25">
      <c r="B109">
        <f>SUM(B103:B108)</f>
        <v>213</v>
      </c>
    </row>
    <row r="110" spans="1:3" x14ac:dyDescent="0.25">
      <c r="A110" s="4" t="s">
        <v>1012</v>
      </c>
    </row>
    <row r="111" spans="1:3" x14ac:dyDescent="0.25">
      <c r="A111" s="5" t="s">
        <v>176</v>
      </c>
      <c r="B111">
        <v>14</v>
      </c>
      <c r="C111">
        <f>B111/B113</f>
        <v>6.222222222222222E-2</v>
      </c>
    </row>
    <row r="112" spans="1:3" x14ac:dyDescent="0.25">
      <c r="A112" s="5" t="s">
        <v>1003</v>
      </c>
      <c r="B112">
        <v>211</v>
      </c>
      <c r="C112">
        <f>B112/B113</f>
        <v>0.93777777777777782</v>
      </c>
    </row>
    <row r="113" spans="1:4" x14ac:dyDescent="0.25">
      <c r="B113">
        <f>SUM(B111:B112)</f>
        <v>225</v>
      </c>
    </row>
    <row r="114" spans="1:4" x14ac:dyDescent="0.25">
      <c r="A114" s="4" t="s">
        <v>1013</v>
      </c>
    </row>
    <row r="115" spans="1:4" x14ac:dyDescent="0.25">
      <c r="A115" s="1" t="s">
        <v>406</v>
      </c>
      <c r="B115">
        <v>11</v>
      </c>
      <c r="C115">
        <f>B115/B117</f>
        <v>0.7857142857142857</v>
      </c>
    </row>
    <row r="116" spans="1:4" ht="30" x14ac:dyDescent="0.25">
      <c r="A116" s="1" t="s">
        <v>458</v>
      </c>
      <c r="B116">
        <v>3</v>
      </c>
    </row>
    <row r="117" spans="1:4" x14ac:dyDescent="0.25">
      <c r="B117">
        <f>SUM(B115:B116)</f>
        <v>14</v>
      </c>
    </row>
    <row r="118" spans="1:4" x14ac:dyDescent="0.25">
      <c r="A118" s="4" t="s">
        <v>1014</v>
      </c>
    </row>
    <row r="119" spans="1:4" x14ac:dyDescent="0.25">
      <c r="A119" s="5" t="s">
        <v>1002</v>
      </c>
      <c r="B119">
        <v>18</v>
      </c>
      <c r="C119">
        <f>B119/B121</f>
        <v>8.0357142857142863E-2</v>
      </c>
    </row>
    <row r="120" spans="1:4" x14ac:dyDescent="0.25">
      <c r="A120" s="5" t="s">
        <v>1003</v>
      </c>
      <c r="B120">
        <v>206</v>
      </c>
    </row>
    <row r="121" spans="1:4" x14ac:dyDescent="0.25">
      <c r="B121">
        <f>SUM(B119:B120)</f>
        <v>224</v>
      </c>
    </row>
    <row r="123" spans="1:4" x14ac:dyDescent="0.25">
      <c r="B123" s="7" t="s">
        <v>1018</v>
      </c>
    </row>
    <row r="125" spans="1:4" x14ac:dyDescent="0.25">
      <c r="B125" s="4" t="s">
        <v>1015</v>
      </c>
    </row>
    <row r="126" spans="1:4" ht="90" x14ac:dyDescent="0.25">
      <c r="B126" s="1" t="s">
        <v>502</v>
      </c>
      <c r="C126">
        <v>6</v>
      </c>
    </row>
    <row r="127" spans="1:4" ht="60" x14ac:dyDescent="0.25">
      <c r="B127" s="1" t="s">
        <v>429</v>
      </c>
      <c r="C127">
        <v>2</v>
      </c>
    </row>
    <row r="128" spans="1:4" x14ac:dyDescent="0.25">
      <c r="B128" s="1" t="s">
        <v>394</v>
      </c>
      <c r="C128">
        <v>10</v>
      </c>
      <c r="D128">
        <f>C128/C129</f>
        <v>0.55555555555555558</v>
      </c>
    </row>
    <row r="129" spans="1:4" x14ac:dyDescent="0.25">
      <c r="C129">
        <f>SUM(C126:C128)</f>
        <v>18</v>
      </c>
    </row>
    <row r="130" spans="1:4" x14ac:dyDescent="0.25">
      <c r="A130" s="4" t="s">
        <v>1016</v>
      </c>
    </row>
    <row r="131" spans="1:4" x14ac:dyDescent="0.25">
      <c r="A131" s="5" t="s">
        <v>1002</v>
      </c>
      <c r="B131">
        <v>90</v>
      </c>
      <c r="C131">
        <f>B131/B133</f>
        <v>0.40909090909090912</v>
      </c>
    </row>
    <row r="132" spans="1:4" x14ac:dyDescent="0.25">
      <c r="A132" s="5" t="s">
        <v>1003</v>
      </c>
      <c r="B132">
        <v>130</v>
      </c>
      <c r="C132">
        <f>B132/B133</f>
        <v>0.59090909090909094</v>
      </c>
    </row>
    <row r="133" spans="1:4" x14ac:dyDescent="0.25">
      <c r="B133">
        <f>SUM(B131:B132)</f>
        <v>220</v>
      </c>
    </row>
    <row r="135" spans="1:4" x14ac:dyDescent="0.25">
      <c r="B135" s="7" t="s">
        <v>1017</v>
      </c>
    </row>
    <row r="136" spans="1:4" x14ac:dyDescent="0.25">
      <c r="B136" s="4" t="s">
        <v>1015</v>
      </c>
    </row>
    <row r="137" spans="1:4" ht="90" x14ac:dyDescent="0.25">
      <c r="B137" s="1" t="s">
        <v>502</v>
      </c>
      <c r="C137">
        <v>1</v>
      </c>
      <c r="D137">
        <f>C137/C143</f>
        <v>1.2658227848101266E-2</v>
      </c>
    </row>
    <row r="138" spans="1:4" ht="60" x14ac:dyDescent="0.25">
      <c r="B138" s="1" t="s">
        <v>429</v>
      </c>
      <c r="C138">
        <v>14</v>
      </c>
      <c r="D138">
        <f>C138/C143</f>
        <v>0.17721518987341772</v>
      </c>
    </row>
    <row r="139" spans="1:4" x14ac:dyDescent="0.25">
      <c r="B139" s="1" t="s">
        <v>394</v>
      </c>
      <c r="C139">
        <v>4</v>
      </c>
      <c r="D139">
        <f>C139/C143</f>
        <v>5.0632911392405063E-2</v>
      </c>
    </row>
    <row r="140" spans="1:4" x14ac:dyDescent="0.25">
      <c r="B140" s="5" t="s">
        <v>1019</v>
      </c>
      <c r="C140">
        <v>36</v>
      </c>
      <c r="D140">
        <f>C140/C143</f>
        <v>0.45569620253164556</v>
      </c>
    </row>
    <row r="141" spans="1:4" ht="45" x14ac:dyDescent="0.25">
      <c r="B141" s="1" t="s">
        <v>427</v>
      </c>
      <c r="C141">
        <v>4</v>
      </c>
      <c r="D141">
        <f>C141/C143</f>
        <v>5.0632911392405063E-2</v>
      </c>
    </row>
    <row r="142" spans="1:4" ht="45" x14ac:dyDescent="0.25">
      <c r="B142" s="1" t="s">
        <v>386</v>
      </c>
      <c r="C142">
        <v>20</v>
      </c>
      <c r="D142">
        <f>C142/C143</f>
        <v>0.25316455696202533</v>
      </c>
    </row>
    <row r="143" spans="1:4" x14ac:dyDescent="0.25">
      <c r="C143">
        <f>SUM(C137:C142)</f>
        <v>79</v>
      </c>
    </row>
    <row r="144" spans="1:4" x14ac:dyDescent="0.25">
      <c r="A144" s="8" t="s">
        <v>1020</v>
      </c>
    </row>
    <row r="145" spans="1:7" x14ac:dyDescent="0.25">
      <c r="A145" s="9" t="s">
        <v>1021</v>
      </c>
      <c r="B145">
        <v>7</v>
      </c>
      <c r="C145">
        <f>B145/B150</f>
        <v>3.3175355450236969E-2</v>
      </c>
      <c r="F145" t="s">
        <v>1021</v>
      </c>
      <c r="G145">
        <v>7</v>
      </c>
    </row>
    <row r="146" spans="1:7" x14ac:dyDescent="0.25">
      <c r="A146" s="9" t="s">
        <v>1022</v>
      </c>
      <c r="B146">
        <v>37</v>
      </c>
      <c r="C146">
        <f>B146/B150</f>
        <v>0.17535545023696683</v>
      </c>
      <c r="F146" t="s">
        <v>1127</v>
      </c>
      <c r="G146">
        <v>204</v>
      </c>
    </row>
    <row r="147" spans="1:7" x14ac:dyDescent="0.25">
      <c r="A147" s="9" t="s">
        <v>1023</v>
      </c>
      <c r="B147">
        <v>50</v>
      </c>
      <c r="C147">
        <f>B147/B150</f>
        <v>0.23696682464454977</v>
      </c>
      <c r="F147" s="13" t="s">
        <v>1128</v>
      </c>
    </row>
    <row r="148" spans="1:7" x14ac:dyDescent="0.25">
      <c r="A148" s="9" t="s">
        <v>1024</v>
      </c>
      <c r="B148">
        <v>70</v>
      </c>
      <c r="C148">
        <f>B148/B150</f>
        <v>0.33175355450236965</v>
      </c>
      <c r="F148" t="s">
        <v>1021</v>
      </c>
      <c r="G148">
        <v>75</v>
      </c>
    </row>
    <row r="149" spans="1:7" x14ac:dyDescent="0.25">
      <c r="A149" s="9" t="s">
        <v>1025</v>
      </c>
      <c r="B149">
        <v>47</v>
      </c>
      <c r="C149">
        <f>B149/B150</f>
        <v>0.22274881516587677</v>
      </c>
      <c r="F149" t="s">
        <v>1127</v>
      </c>
      <c r="G149">
        <v>116</v>
      </c>
    </row>
    <row r="150" spans="1:7" x14ac:dyDescent="0.25">
      <c r="B150">
        <f>SUM(B145:B149)</f>
        <v>211</v>
      </c>
      <c r="F150" s="13" t="s">
        <v>1129</v>
      </c>
    </row>
    <row r="151" spans="1:7" x14ac:dyDescent="0.25">
      <c r="A151" s="8" t="s">
        <v>1026</v>
      </c>
      <c r="F151" t="s">
        <v>1021</v>
      </c>
      <c r="G151">
        <v>162</v>
      </c>
    </row>
    <row r="152" spans="1:7" x14ac:dyDescent="0.25">
      <c r="A152" s="9" t="s">
        <v>1021</v>
      </c>
      <c r="B152">
        <v>75</v>
      </c>
      <c r="C152">
        <f>B152/B157</f>
        <v>0.39267015706806285</v>
      </c>
      <c r="F152" t="s">
        <v>1127</v>
      </c>
      <c r="G152">
        <v>28</v>
      </c>
    </row>
    <row r="153" spans="1:7" x14ac:dyDescent="0.25">
      <c r="A153" s="9" t="s">
        <v>1022</v>
      </c>
      <c r="B153">
        <v>67</v>
      </c>
      <c r="C153">
        <f>B153/B157</f>
        <v>0.35078534031413611</v>
      </c>
      <c r="F153" s="13" t="s">
        <v>1130</v>
      </c>
    </row>
    <row r="154" spans="1:7" x14ac:dyDescent="0.25">
      <c r="A154" s="9" t="s">
        <v>1023</v>
      </c>
      <c r="B154">
        <v>29</v>
      </c>
      <c r="C154">
        <f>B154/B157</f>
        <v>0.15183246073298429</v>
      </c>
      <c r="F154" t="s">
        <v>1021</v>
      </c>
      <c r="G154">
        <v>171</v>
      </c>
    </row>
    <row r="155" spans="1:7" x14ac:dyDescent="0.25">
      <c r="A155" s="9" t="s">
        <v>1024</v>
      </c>
      <c r="B155">
        <v>4</v>
      </c>
      <c r="C155">
        <f>B155/B157</f>
        <v>2.0942408376963352E-2</v>
      </c>
      <c r="F155" t="s">
        <v>1127</v>
      </c>
      <c r="G155">
        <v>20</v>
      </c>
    </row>
    <row r="156" spans="1:7" x14ac:dyDescent="0.25">
      <c r="A156" s="9" t="s">
        <v>1025</v>
      </c>
      <c r="B156">
        <v>16</v>
      </c>
      <c r="C156">
        <f>B156/B157</f>
        <v>8.3769633507853408E-2</v>
      </c>
      <c r="F156" s="13" t="s">
        <v>1131</v>
      </c>
    </row>
    <row r="157" spans="1:7" x14ac:dyDescent="0.25">
      <c r="B157">
        <f>SUM(B152:B156)</f>
        <v>191</v>
      </c>
      <c r="F157" t="s">
        <v>1021</v>
      </c>
      <c r="G157">
        <v>181</v>
      </c>
    </row>
    <row r="158" spans="1:7" x14ac:dyDescent="0.25">
      <c r="A158" s="8" t="s">
        <v>1027</v>
      </c>
      <c r="F158" t="s">
        <v>1127</v>
      </c>
      <c r="G158">
        <v>10</v>
      </c>
    </row>
    <row r="159" spans="1:7" x14ac:dyDescent="0.25">
      <c r="A159" s="9" t="s">
        <v>1021</v>
      </c>
      <c r="B159">
        <v>162</v>
      </c>
      <c r="C159">
        <f>B159/B164</f>
        <v>0.85263157894736841</v>
      </c>
      <c r="F159" s="13" t="s">
        <v>1132</v>
      </c>
    </row>
    <row r="160" spans="1:7" x14ac:dyDescent="0.25">
      <c r="A160" s="9" t="s">
        <v>1022</v>
      </c>
      <c r="B160">
        <v>19</v>
      </c>
      <c r="C160">
        <f>B160/B164</f>
        <v>0.1</v>
      </c>
      <c r="F160" t="s">
        <v>1021</v>
      </c>
      <c r="G160">
        <v>159</v>
      </c>
    </row>
    <row r="161" spans="1:7" x14ac:dyDescent="0.25">
      <c r="A161" s="9" t="s">
        <v>1023</v>
      </c>
      <c r="B161">
        <v>7</v>
      </c>
      <c r="C161">
        <f>B161/B164</f>
        <v>3.6842105263157891E-2</v>
      </c>
      <c r="F161" t="s">
        <v>1127</v>
      </c>
      <c r="G161">
        <v>33</v>
      </c>
    </row>
    <row r="162" spans="1:7" x14ac:dyDescent="0.25">
      <c r="A162" s="9" t="s">
        <v>1024</v>
      </c>
      <c r="B162">
        <v>1</v>
      </c>
      <c r="C162">
        <f>B162/B164</f>
        <v>5.263157894736842E-3</v>
      </c>
      <c r="F162" s="13" t="s">
        <v>1133</v>
      </c>
    </row>
    <row r="163" spans="1:7" x14ac:dyDescent="0.25">
      <c r="A163" s="9" t="s">
        <v>1025</v>
      </c>
      <c r="B163">
        <v>1</v>
      </c>
      <c r="C163">
        <f>B163/B164</f>
        <v>5.263157894736842E-3</v>
      </c>
    </row>
    <row r="164" spans="1:7" x14ac:dyDescent="0.25">
      <c r="B164">
        <f>SUM(B159:B163)</f>
        <v>190</v>
      </c>
    </row>
    <row r="165" spans="1:7" x14ac:dyDescent="0.25">
      <c r="A165" s="8" t="s">
        <v>1028</v>
      </c>
    </row>
    <row r="166" spans="1:7" x14ac:dyDescent="0.25">
      <c r="A166" s="9" t="s">
        <v>1021</v>
      </c>
      <c r="B166">
        <v>171</v>
      </c>
      <c r="C166">
        <f>B166/B171</f>
        <v>0.89528795811518325</v>
      </c>
    </row>
    <row r="167" spans="1:7" x14ac:dyDescent="0.25">
      <c r="A167" s="9" t="s">
        <v>1022</v>
      </c>
      <c r="B167">
        <v>11</v>
      </c>
      <c r="C167">
        <f>B167/B171</f>
        <v>5.7591623036649213E-2</v>
      </c>
    </row>
    <row r="168" spans="1:7" x14ac:dyDescent="0.25">
      <c r="A168" s="9" t="s">
        <v>1023</v>
      </c>
      <c r="B168">
        <v>7</v>
      </c>
      <c r="C168">
        <f>B168/B171</f>
        <v>3.6649214659685861E-2</v>
      </c>
    </row>
    <row r="169" spans="1:7" x14ac:dyDescent="0.25">
      <c r="A169" s="9" t="s">
        <v>1024</v>
      </c>
      <c r="B169">
        <v>1</v>
      </c>
      <c r="C169">
        <f>B169/B171</f>
        <v>5.235602094240838E-3</v>
      </c>
    </row>
    <row r="170" spans="1:7" x14ac:dyDescent="0.25">
      <c r="A170" s="9" t="s">
        <v>1025</v>
      </c>
      <c r="B170">
        <v>1</v>
      </c>
      <c r="C170">
        <f>B170/B171</f>
        <v>5.235602094240838E-3</v>
      </c>
    </row>
    <row r="171" spans="1:7" x14ac:dyDescent="0.25">
      <c r="B171">
        <f>SUM(B166:B170)</f>
        <v>191</v>
      </c>
    </row>
    <row r="172" spans="1:7" x14ac:dyDescent="0.25">
      <c r="A172" s="8" t="s">
        <v>1029</v>
      </c>
    </row>
    <row r="173" spans="1:7" x14ac:dyDescent="0.25">
      <c r="A173" s="9" t="s">
        <v>1021</v>
      </c>
      <c r="B173">
        <v>181</v>
      </c>
      <c r="C173">
        <f>B173/B178</f>
        <v>0.94764397905759157</v>
      </c>
    </row>
    <row r="174" spans="1:7" x14ac:dyDescent="0.25">
      <c r="A174" s="9" t="s">
        <v>1022</v>
      </c>
      <c r="B174">
        <v>7</v>
      </c>
      <c r="C174">
        <f>B174/B178</f>
        <v>3.6649214659685861E-2</v>
      </c>
    </row>
    <row r="175" spans="1:7" x14ac:dyDescent="0.25">
      <c r="A175" s="9" t="s">
        <v>1023</v>
      </c>
      <c r="B175">
        <v>2</v>
      </c>
      <c r="C175">
        <f>B175/B178</f>
        <v>1.0471204188481676E-2</v>
      </c>
    </row>
    <row r="176" spans="1:7" x14ac:dyDescent="0.25">
      <c r="A176" s="9" t="s">
        <v>1024</v>
      </c>
      <c r="B176">
        <v>1</v>
      </c>
      <c r="C176">
        <f>B176/B178</f>
        <v>5.235602094240838E-3</v>
      </c>
    </row>
    <row r="177" spans="1:3" x14ac:dyDescent="0.25">
      <c r="A177" s="9" t="s">
        <v>1025</v>
      </c>
      <c r="B177">
        <v>0</v>
      </c>
      <c r="C177">
        <f>B177/B178</f>
        <v>0</v>
      </c>
    </row>
    <row r="178" spans="1:3" x14ac:dyDescent="0.25">
      <c r="B178">
        <f>SUM(B173:B177)</f>
        <v>191</v>
      </c>
    </row>
    <row r="179" spans="1:3" x14ac:dyDescent="0.25">
      <c r="A179" s="8" t="s">
        <v>1030</v>
      </c>
    </row>
    <row r="180" spans="1:3" x14ac:dyDescent="0.25">
      <c r="A180" s="9" t="s">
        <v>1021</v>
      </c>
      <c r="B180">
        <v>159</v>
      </c>
      <c r="C180">
        <f>B180/B185</f>
        <v>0.828125</v>
      </c>
    </row>
    <row r="181" spans="1:3" x14ac:dyDescent="0.25">
      <c r="A181" s="9" t="s">
        <v>1022</v>
      </c>
      <c r="B181">
        <v>22</v>
      </c>
      <c r="C181">
        <f>B181/B185</f>
        <v>0.11458333333333333</v>
      </c>
    </row>
    <row r="182" spans="1:3" x14ac:dyDescent="0.25">
      <c r="A182" s="9" t="s">
        <v>1023</v>
      </c>
      <c r="B182">
        <v>7</v>
      </c>
      <c r="C182">
        <f>B182/B185</f>
        <v>3.6458333333333336E-2</v>
      </c>
    </row>
    <row r="183" spans="1:3" x14ac:dyDescent="0.25">
      <c r="A183" s="9" t="s">
        <v>1024</v>
      </c>
      <c r="B183">
        <v>3</v>
      </c>
      <c r="C183">
        <f>B183/B185</f>
        <v>1.5625E-2</v>
      </c>
    </row>
    <row r="184" spans="1:3" x14ac:dyDescent="0.25">
      <c r="A184" s="9" t="s">
        <v>1025</v>
      </c>
      <c r="B184">
        <v>1</v>
      </c>
      <c r="C184">
        <f>B184/B185</f>
        <v>5.208333333333333E-3</v>
      </c>
    </row>
    <row r="185" spans="1:3" x14ac:dyDescent="0.25">
      <c r="B185">
        <f>SUM(B180:B184)</f>
        <v>192</v>
      </c>
    </row>
    <row r="186" spans="1:3" x14ac:dyDescent="0.25">
      <c r="A186" s="4" t="s">
        <v>1031</v>
      </c>
    </row>
    <row r="187" spans="1:3" x14ac:dyDescent="0.25">
      <c r="A187" s="5" t="s">
        <v>1002</v>
      </c>
      <c r="B187">
        <v>33</v>
      </c>
      <c r="C187">
        <f>B187/B189</f>
        <v>0.15566037735849056</v>
      </c>
    </row>
    <row r="188" spans="1:3" x14ac:dyDescent="0.25">
      <c r="A188" s="5" t="s">
        <v>1003</v>
      </c>
      <c r="B188">
        <v>179</v>
      </c>
    </row>
    <row r="189" spans="1:3" x14ac:dyDescent="0.25">
      <c r="B189">
        <f>SUM(B187:B188)</f>
        <v>212</v>
      </c>
    </row>
    <row r="190" spans="1:3" x14ac:dyDescent="0.25">
      <c r="B190" s="4" t="s">
        <v>1032</v>
      </c>
    </row>
    <row r="191" spans="1:3" x14ac:dyDescent="0.25">
      <c r="B191" s="5" t="s">
        <v>565</v>
      </c>
      <c r="C191">
        <v>3</v>
      </c>
    </row>
    <row r="192" spans="1:3" x14ac:dyDescent="0.25">
      <c r="B192" s="5" t="s">
        <v>1033</v>
      </c>
      <c r="C192">
        <v>3</v>
      </c>
    </row>
    <row r="193" spans="1:3" x14ac:dyDescent="0.25">
      <c r="B193" s="5" t="s">
        <v>1034</v>
      </c>
      <c r="C193">
        <v>2</v>
      </c>
    </row>
    <row r="194" spans="1:3" x14ac:dyDescent="0.25">
      <c r="B194" s="5" t="s">
        <v>560</v>
      </c>
      <c r="C194">
        <v>1</v>
      </c>
    </row>
    <row r="195" spans="1:3" x14ac:dyDescent="0.25">
      <c r="B195" s="5" t="s">
        <v>509</v>
      </c>
      <c r="C195">
        <v>1</v>
      </c>
    </row>
    <row r="196" spans="1:3" x14ac:dyDescent="0.25">
      <c r="B196" s="5" t="s">
        <v>1035</v>
      </c>
      <c r="C196">
        <v>1</v>
      </c>
    </row>
    <row r="197" spans="1:3" x14ac:dyDescent="0.25">
      <c r="B197" s="5" t="s">
        <v>550</v>
      </c>
      <c r="C197">
        <v>1</v>
      </c>
    </row>
    <row r="198" spans="1:3" x14ac:dyDescent="0.25">
      <c r="B198" s="5" t="s">
        <v>527</v>
      </c>
      <c r="C198">
        <v>1</v>
      </c>
    </row>
    <row r="199" spans="1:3" x14ac:dyDescent="0.25">
      <c r="B199" s="5" t="s">
        <v>517</v>
      </c>
      <c r="C199">
        <v>1</v>
      </c>
    </row>
    <row r="201" spans="1:3" x14ac:dyDescent="0.25">
      <c r="A201" s="4" t="s">
        <v>1036</v>
      </c>
    </row>
    <row r="202" spans="1:3" x14ac:dyDescent="0.25">
      <c r="A202" s="5" t="s">
        <v>1002</v>
      </c>
      <c r="B202">
        <v>4</v>
      </c>
    </row>
    <row r="203" spans="1:3" x14ac:dyDescent="0.25">
      <c r="A203" s="5" t="s">
        <v>1003</v>
      </c>
      <c r="B203">
        <v>205</v>
      </c>
      <c r="C203">
        <f>B203/B204</f>
        <v>0.98086124401913877</v>
      </c>
    </row>
    <row r="204" spans="1:3" x14ac:dyDescent="0.25">
      <c r="B204">
        <f>SUM(B202:B203)</f>
        <v>209</v>
      </c>
    </row>
    <row r="205" spans="1:3" x14ac:dyDescent="0.25">
      <c r="B205" s="4" t="s">
        <v>1037</v>
      </c>
    </row>
    <row r="206" spans="1:3" x14ac:dyDescent="0.25">
      <c r="B206" s="5" t="s">
        <v>1038</v>
      </c>
      <c r="C206">
        <v>1</v>
      </c>
    </row>
    <row r="207" spans="1:3" x14ac:dyDescent="0.25">
      <c r="B207">
        <v>1</v>
      </c>
      <c r="C207">
        <v>2</v>
      </c>
    </row>
    <row r="208" spans="1:3" x14ac:dyDescent="0.25">
      <c r="B208">
        <v>6</v>
      </c>
      <c r="C208">
        <v>1</v>
      </c>
    </row>
    <row r="210" spans="2:3" x14ac:dyDescent="0.25">
      <c r="B210" s="4" t="s">
        <v>1039</v>
      </c>
    </row>
    <row r="211" spans="2:3" x14ac:dyDescent="0.25">
      <c r="B211" s="5" t="s">
        <v>1038</v>
      </c>
      <c r="C211">
        <v>1</v>
      </c>
    </row>
    <row r="212" spans="2:3" x14ac:dyDescent="0.25">
      <c r="B212">
        <v>1</v>
      </c>
      <c r="C212">
        <v>1</v>
      </c>
    </row>
    <row r="213" spans="2:3" x14ac:dyDescent="0.25">
      <c r="B213">
        <v>2</v>
      </c>
      <c r="C213">
        <v>1</v>
      </c>
    </row>
    <row r="215" spans="2:3" x14ac:dyDescent="0.25">
      <c r="B215" s="4" t="s">
        <v>1040</v>
      </c>
    </row>
    <row r="216" spans="2:3" x14ac:dyDescent="0.25">
      <c r="B216">
        <v>6</v>
      </c>
      <c r="C216">
        <v>1</v>
      </c>
    </row>
    <row r="217" spans="2:3" x14ac:dyDescent="0.25">
      <c r="B217">
        <v>8</v>
      </c>
      <c r="C217">
        <v>1</v>
      </c>
    </row>
    <row r="218" spans="2:3" x14ac:dyDescent="0.25">
      <c r="B218">
        <v>40</v>
      </c>
      <c r="C218">
        <v>1</v>
      </c>
    </row>
    <row r="220" spans="2:3" x14ac:dyDescent="0.25">
      <c r="B220" s="4" t="s">
        <v>1041</v>
      </c>
    </row>
    <row r="221" spans="2:3" x14ac:dyDescent="0.25">
      <c r="B221" s="5" t="s">
        <v>1042</v>
      </c>
      <c r="C221">
        <v>1</v>
      </c>
    </row>
    <row r="222" spans="2:3" x14ac:dyDescent="0.25">
      <c r="B222" s="5" t="s">
        <v>1043</v>
      </c>
      <c r="C222">
        <v>2</v>
      </c>
    </row>
    <row r="223" spans="2:3" x14ac:dyDescent="0.25">
      <c r="B223" s="5" t="s">
        <v>1044</v>
      </c>
      <c r="C223">
        <v>2</v>
      </c>
    </row>
    <row r="225" spans="1:3" x14ac:dyDescent="0.25">
      <c r="B225" s="4" t="s">
        <v>1045</v>
      </c>
    </row>
    <row r="226" spans="1:3" x14ac:dyDescent="0.25">
      <c r="B226" s="5" t="s">
        <v>1046</v>
      </c>
      <c r="C226">
        <v>1</v>
      </c>
    </row>
    <row r="227" spans="1:3" x14ac:dyDescent="0.25">
      <c r="B227" s="5" t="s">
        <v>482</v>
      </c>
      <c r="C227">
        <v>1</v>
      </c>
    </row>
    <row r="228" spans="1:3" x14ac:dyDescent="0.25">
      <c r="B228" s="5" t="s">
        <v>1047</v>
      </c>
      <c r="C228">
        <v>1</v>
      </c>
    </row>
    <row r="229" spans="1:3" x14ac:dyDescent="0.25">
      <c r="B229" s="5" t="s">
        <v>1048</v>
      </c>
      <c r="C229">
        <v>1</v>
      </c>
    </row>
    <row r="231" spans="1:3" x14ac:dyDescent="0.25">
      <c r="A231" s="4" t="s">
        <v>1049</v>
      </c>
    </row>
    <row r="232" spans="1:3" x14ac:dyDescent="0.25">
      <c r="A232" s="5" t="s">
        <v>1002</v>
      </c>
      <c r="B232">
        <v>1</v>
      </c>
    </row>
    <row r="233" spans="1:3" x14ac:dyDescent="0.25">
      <c r="A233" s="5" t="s">
        <v>1003</v>
      </c>
      <c r="B233">
        <v>207</v>
      </c>
    </row>
    <row r="235" spans="1:3" x14ac:dyDescent="0.25">
      <c r="A235" s="4" t="s">
        <v>1050</v>
      </c>
    </row>
    <row r="236" spans="1:3" x14ac:dyDescent="0.25">
      <c r="A236" s="5" t="s">
        <v>1002</v>
      </c>
      <c r="B236">
        <v>23</v>
      </c>
      <c r="C236" s="14">
        <f>B236/B239</f>
        <v>0.10952380952380952</v>
      </c>
    </row>
    <row r="237" spans="1:3" x14ac:dyDescent="0.25">
      <c r="A237" s="5" t="s">
        <v>1003</v>
      </c>
      <c r="B237">
        <v>114</v>
      </c>
      <c r="C237" s="14">
        <f>B237/B239</f>
        <v>0.54285714285714282</v>
      </c>
    </row>
    <row r="238" spans="1:3" x14ac:dyDescent="0.25">
      <c r="A238" s="5" t="s">
        <v>1051</v>
      </c>
      <c r="B238">
        <v>73</v>
      </c>
      <c r="C238" s="14">
        <f>B238/B239</f>
        <v>0.34761904761904761</v>
      </c>
    </row>
    <row r="239" spans="1:3" x14ac:dyDescent="0.25">
      <c r="B239">
        <f>SUM(B236:B238)</f>
        <v>210</v>
      </c>
    </row>
    <row r="240" spans="1:3" x14ac:dyDescent="0.25">
      <c r="A240" s="4" t="s">
        <v>1052</v>
      </c>
    </row>
    <row r="241" spans="1:4" x14ac:dyDescent="0.25">
      <c r="A241" s="5" t="s">
        <v>1002</v>
      </c>
      <c r="B241">
        <v>124</v>
      </c>
      <c r="C241">
        <f>B241/B243</f>
        <v>0.59330143540669855</v>
      </c>
    </row>
    <row r="242" spans="1:4" x14ac:dyDescent="0.25">
      <c r="A242" s="5" t="s">
        <v>1003</v>
      </c>
      <c r="B242">
        <v>85</v>
      </c>
      <c r="C242">
        <f>B242/B243</f>
        <v>0.40669856459330145</v>
      </c>
    </row>
    <row r="243" spans="1:4" x14ac:dyDescent="0.25">
      <c r="B243">
        <f>SUM(B241:B242)</f>
        <v>209</v>
      </c>
    </row>
    <row r="244" spans="1:4" x14ac:dyDescent="0.25">
      <c r="B244" s="4" t="s">
        <v>1053</v>
      </c>
    </row>
    <row r="245" spans="1:4" ht="45" x14ac:dyDescent="0.25">
      <c r="B245" s="1" t="s">
        <v>347</v>
      </c>
      <c r="C245">
        <v>76</v>
      </c>
      <c r="D245">
        <f>C245/C250</f>
        <v>0.61290322580645162</v>
      </c>
    </row>
    <row r="246" spans="1:4" ht="45" x14ac:dyDescent="0.25">
      <c r="B246" s="1" t="s">
        <v>512</v>
      </c>
      <c r="C246">
        <v>11</v>
      </c>
      <c r="D246">
        <f>C246/C250</f>
        <v>8.8709677419354843E-2</v>
      </c>
    </row>
    <row r="247" spans="1:4" ht="45" x14ac:dyDescent="0.25">
      <c r="B247" s="1" t="s">
        <v>417</v>
      </c>
      <c r="C247">
        <v>15</v>
      </c>
      <c r="D247">
        <f>C247/C250</f>
        <v>0.12096774193548387</v>
      </c>
    </row>
    <row r="248" spans="1:4" ht="60" x14ac:dyDescent="0.25">
      <c r="B248" s="1" t="s">
        <v>403</v>
      </c>
      <c r="C248">
        <v>5</v>
      </c>
      <c r="D248">
        <f>C248/C250</f>
        <v>4.0322580645161289E-2</v>
      </c>
    </row>
    <row r="249" spans="1:4" ht="30" x14ac:dyDescent="0.25">
      <c r="B249" s="1" t="s">
        <v>440</v>
      </c>
      <c r="C249">
        <v>17</v>
      </c>
      <c r="D249">
        <f>C249/C250</f>
        <v>0.13709677419354838</v>
      </c>
    </row>
    <row r="250" spans="1:4" x14ac:dyDescent="0.25">
      <c r="C250">
        <f>SUM(C245:C249)</f>
        <v>124</v>
      </c>
    </row>
    <row r="251" spans="1:4" x14ac:dyDescent="0.25">
      <c r="B251" s="4" t="s">
        <v>1054</v>
      </c>
    </row>
    <row r="252" spans="1:4" ht="30" x14ac:dyDescent="0.25">
      <c r="B252" s="1" t="s">
        <v>402</v>
      </c>
      <c r="C252">
        <v>32</v>
      </c>
      <c r="D252">
        <f>C252/C254</f>
        <v>0.25806451612903225</v>
      </c>
    </row>
    <row r="253" spans="1:4" ht="45" x14ac:dyDescent="0.25">
      <c r="B253" s="1" t="s">
        <v>346</v>
      </c>
      <c r="C253">
        <v>92</v>
      </c>
      <c r="D253">
        <f>C253/C254</f>
        <v>0.74193548387096775</v>
      </c>
    </row>
    <row r="254" spans="1:4" x14ac:dyDescent="0.25">
      <c r="C254">
        <f>SUM(C252:C253)</f>
        <v>124</v>
      </c>
    </row>
    <row r="255" spans="1:4" x14ac:dyDescent="0.25">
      <c r="B255" s="4" t="s">
        <v>1055</v>
      </c>
    </row>
    <row r="256" spans="1:4" x14ac:dyDescent="0.25">
      <c r="B256" s="5" t="s">
        <v>1056</v>
      </c>
      <c r="C256">
        <v>20</v>
      </c>
      <c r="D256">
        <f>C256/C260</f>
        <v>0.16129032258064516</v>
      </c>
    </row>
    <row r="257" spans="1:4" x14ac:dyDescent="0.25">
      <c r="B257" s="5" t="s">
        <v>1057</v>
      </c>
      <c r="C257">
        <v>75</v>
      </c>
      <c r="D257">
        <f>C257/C260</f>
        <v>0.60483870967741937</v>
      </c>
    </row>
    <row r="258" spans="1:4" x14ac:dyDescent="0.25">
      <c r="B258" s="5" t="s">
        <v>1058</v>
      </c>
      <c r="C258">
        <v>19</v>
      </c>
      <c r="D258">
        <f>C258/C260</f>
        <v>0.15322580645161291</v>
      </c>
    </row>
    <row r="259" spans="1:4" x14ac:dyDescent="0.25">
      <c r="B259" s="5" t="s">
        <v>1059</v>
      </c>
      <c r="C259">
        <v>10</v>
      </c>
      <c r="D259">
        <f>C259/C260</f>
        <v>8.0645161290322578E-2</v>
      </c>
    </row>
    <row r="260" spans="1:4" x14ac:dyDescent="0.25">
      <c r="C260">
        <f>SUM(C256:C259)</f>
        <v>124</v>
      </c>
    </row>
    <row r="261" spans="1:4" x14ac:dyDescent="0.25">
      <c r="A261" s="4" t="s">
        <v>1060</v>
      </c>
    </row>
    <row r="262" spans="1:4" x14ac:dyDescent="0.25">
      <c r="A262" s="5" t="s">
        <v>1061</v>
      </c>
      <c r="B262">
        <v>81</v>
      </c>
      <c r="C262">
        <f>B262/B267</f>
        <v>0.39901477832512317</v>
      </c>
    </row>
    <row r="263" spans="1:4" x14ac:dyDescent="0.25">
      <c r="A263" s="5" t="s">
        <v>1062</v>
      </c>
      <c r="B263">
        <v>98</v>
      </c>
      <c r="C263">
        <f>B263/B267</f>
        <v>0.48275862068965519</v>
      </c>
    </row>
    <row r="264" spans="1:4" x14ac:dyDescent="0.25">
      <c r="A264" s="5" t="s">
        <v>1063</v>
      </c>
      <c r="B264">
        <v>22</v>
      </c>
      <c r="C264">
        <f>B264/B267</f>
        <v>0.10837438423645321</v>
      </c>
    </row>
    <row r="265" spans="1:4" x14ac:dyDescent="0.25">
      <c r="A265" s="5" t="s">
        <v>1064</v>
      </c>
      <c r="B265">
        <v>0</v>
      </c>
      <c r="C265">
        <f>B265/B267</f>
        <v>0</v>
      </c>
    </row>
    <row r="266" spans="1:4" x14ac:dyDescent="0.25">
      <c r="A266" s="5" t="s">
        <v>1065</v>
      </c>
      <c r="B266">
        <v>2</v>
      </c>
      <c r="C266">
        <f>B266/B267</f>
        <v>9.852216748768473E-3</v>
      </c>
    </row>
    <row r="267" spans="1:4" x14ac:dyDescent="0.25">
      <c r="B267">
        <f>SUM(B262:B266)</f>
        <v>203</v>
      </c>
    </row>
    <row r="269" spans="1:4" x14ac:dyDescent="0.25">
      <c r="A269" s="4" t="s">
        <v>1066</v>
      </c>
    </row>
    <row r="270" spans="1:4" x14ac:dyDescent="0.25">
      <c r="A270" s="10">
        <v>100</v>
      </c>
      <c r="B270">
        <v>8</v>
      </c>
      <c r="C270">
        <f>B270/B280</f>
        <v>4.2553191489361701E-2</v>
      </c>
    </row>
    <row r="271" spans="1:4" x14ac:dyDescent="0.25">
      <c r="A271" s="5" t="s">
        <v>1068</v>
      </c>
      <c r="B271">
        <v>100</v>
      </c>
      <c r="C271">
        <f>B271/B280</f>
        <v>0.53191489361702127</v>
      </c>
    </row>
    <row r="272" spans="1:4" x14ac:dyDescent="0.25">
      <c r="A272" s="5" t="s">
        <v>1069</v>
      </c>
      <c r="B272">
        <v>56</v>
      </c>
      <c r="C272">
        <f>B272/B280</f>
        <v>0.2978723404255319</v>
      </c>
    </row>
    <row r="273" spans="1:3" x14ac:dyDescent="0.25">
      <c r="A273" s="5" t="s">
        <v>1070</v>
      </c>
      <c r="B273">
        <v>10</v>
      </c>
      <c r="C273">
        <f>B273/B280</f>
        <v>5.3191489361702128E-2</v>
      </c>
    </row>
    <row r="274" spans="1:3" x14ac:dyDescent="0.25">
      <c r="A274" s="5" t="s">
        <v>1071</v>
      </c>
      <c r="B274">
        <v>6</v>
      </c>
      <c r="C274">
        <f>B274/B280</f>
        <v>3.1914893617021274E-2</v>
      </c>
    </row>
    <row r="275" spans="1:3" x14ac:dyDescent="0.25">
      <c r="A275" s="5" t="s">
        <v>1072</v>
      </c>
      <c r="B275">
        <v>0</v>
      </c>
    </row>
    <row r="276" spans="1:3" x14ac:dyDescent="0.25">
      <c r="A276" s="5" t="s">
        <v>1073</v>
      </c>
      <c r="B276">
        <v>0</v>
      </c>
    </row>
    <row r="277" spans="1:3" x14ac:dyDescent="0.25">
      <c r="A277" s="5" t="s">
        <v>1074</v>
      </c>
      <c r="B277">
        <v>1</v>
      </c>
      <c r="C277">
        <f>B277/B280</f>
        <v>5.3191489361702126E-3</v>
      </c>
    </row>
    <row r="278" spans="1:3" x14ac:dyDescent="0.25">
      <c r="A278" s="5" t="s">
        <v>1075</v>
      </c>
      <c r="B278">
        <v>0</v>
      </c>
    </row>
    <row r="279" spans="1:3" x14ac:dyDescent="0.25">
      <c r="A279" s="5" t="s">
        <v>1076</v>
      </c>
      <c r="B279">
        <v>7</v>
      </c>
      <c r="C279">
        <f>B279/B280</f>
        <v>3.7234042553191488E-2</v>
      </c>
    </row>
    <row r="280" spans="1:3" x14ac:dyDescent="0.25">
      <c r="B280">
        <f>SUM(B270:B279)</f>
        <v>188</v>
      </c>
    </row>
    <row r="281" spans="1:3" x14ac:dyDescent="0.25">
      <c r="A281" s="4" t="s">
        <v>1077</v>
      </c>
    </row>
    <row r="282" spans="1:3" x14ac:dyDescent="0.25">
      <c r="A282" s="10">
        <v>100</v>
      </c>
      <c r="B282">
        <v>2</v>
      </c>
      <c r="C282">
        <f>B282/B292</f>
        <v>1.0526315789473684E-2</v>
      </c>
    </row>
    <row r="283" spans="1:3" x14ac:dyDescent="0.25">
      <c r="A283" s="5" t="s">
        <v>1068</v>
      </c>
      <c r="B283">
        <v>48</v>
      </c>
      <c r="C283">
        <f>B283/B292</f>
        <v>0.25263157894736843</v>
      </c>
    </row>
    <row r="284" spans="1:3" x14ac:dyDescent="0.25">
      <c r="A284" s="5" t="s">
        <v>1069</v>
      </c>
      <c r="B284">
        <v>93</v>
      </c>
      <c r="C284">
        <f>B284/B292</f>
        <v>0.48947368421052634</v>
      </c>
    </row>
    <row r="285" spans="1:3" x14ac:dyDescent="0.25">
      <c r="A285" s="5" t="s">
        <v>1070</v>
      </c>
      <c r="B285">
        <v>21</v>
      </c>
      <c r="C285">
        <f>B285/B292</f>
        <v>0.11052631578947368</v>
      </c>
    </row>
    <row r="286" spans="1:3" x14ac:dyDescent="0.25">
      <c r="A286" s="5" t="s">
        <v>1071</v>
      </c>
      <c r="B286">
        <v>10</v>
      </c>
      <c r="C286">
        <f>B286/B292</f>
        <v>5.2631578947368418E-2</v>
      </c>
    </row>
    <row r="287" spans="1:3" x14ac:dyDescent="0.25">
      <c r="A287" s="5" t="s">
        <v>1072</v>
      </c>
      <c r="B287">
        <v>2</v>
      </c>
      <c r="C287">
        <f>B287/B292</f>
        <v>1.0526315789473684E-2</v>
      </c>
    </row>
    <row r="288" spans="1:3" x14ac:dyDescent="0.25">
      <c r="A288" s="5" t="s">
        <v>1073</v>
      </c>
      <c r="B288">
        <v>3</v>
      </c>
      <c r="C288">
        <f>B288/B292</f>
        <v>1.5789473684210527E-2</v>
      </c>
    </row>
    <row r="289" spans="1:7" x14ac:dyDescent="0.25">
      <c r="A289" s="5" t="s">
        <v>1074</v>
      </c>
      <c r="B289">
        <v>1</v>
      </c>
      <c r="C289">
        <f>B289/B292</f>
        <v>5.263157894736842E-3</v>
      </c>
    </row>
    <row r="290" spans="1:7" x14ac:dyDescent="0.25">
      <c r="A290" s="5" t="s">
        <v>1075</v>
      </c>
      <c r="B290">
        <v>2</v>
      </c>
      <c r="C290">
        <f>B290/B292</f>
        <v>1.0526315789473684E-2</v>
      </c>
    </row>
    <row r="291" spans="1:7" x14ac:dyDescent="0.25">
      <c r="A291" s="5" t="s">
        <v>1076</v>
      </c>
      <c r="B291">
        <v>8</v>
      </c>
      <c r="C291">
        <f>B291/B292</f>
        <v>4.2105263157894736E-2</v>
      </c>
    </row>
    <row r="292" spans="1:7" x14ac:dyDescent="0.25">
      <c r="B292">
        <f>SUM(B282:B291)</f>
        <v>190</v>
      </c>
    </row>
    <row r="294" spans="1:7" x14ac:dyDescent="0.25">
      <c r="A294" s="4" t="s">
        <v>1078</v>
      </c>
    </row>
    <row r="295" spans="1:7" x14ac:dyDescent="0.25">
      <c r="A295" s="5" t="s">
        <v>1003</v>
      </c>
      <c r="B295">
        <v>57</v>
      </c>
      <c r="C295">
        <f>B295/B297</f>
        <v>0.28499999999999998</v>
      </c>
    </row>
    <row r="296" spans="1:7" x14ac:dyDescent="0.25">
      <c r="A296" s="5" t="s">
        <v>1002</v>
      </c>
      <c r="B296">
        <v>143</v>
      </c>
      <c r="C296">
        <f>B296/B297</f>
        <v>0.71499999999999997</v>
      </c>
    </row>
    <row r="297" spans="1:7" x14ac:dyDescent="0.25">
      <c r="B297">
        <f>SUM(B295:B296)</f>
        <v>200</v>
      </c>
    </row>
    <row r="298" spans="1:7" x14ac:dyDescent="0.25">
      <c r="A298" s="4" t="s">
        <v>1079</v>
      </c>
    </row>
    <row r="299" spans="1:7" x14ac:dyDescent="0.25">
      <c r="A299" s="5" t="s">
        <v>1136</v>
      </c>
      <c r="B299">
        <v>95</v>
      </c>
      <c r="C299">
        <f>B299/B301</f>
        <v>0.47499999999999998</v>
      </c>
    </row>
    <row r="300" spans="1:7" x14ac:dyDescent="0.25">
      <c r="A300" s="5" t="s">
        <v>1137</v>
      </c>
      <c r="B300">
        <v>105</v>
      </c>
      <c r="C300">
        <f>B300/B301</f>
        <v>0.52500000000000002</v>
      </c>
    </row>
    <row r="301" spans="1:7" x14ac:dyDescent="0.25">
      <c r="B301">
        <f>SUM(B299:B300)</f>
        <v>200</v>
      </c>
      <c r="F301" s="4" t="s">
        <v>1078</v>
      </c>
      <c r="G301">
        <v>143</v>
      </c>
    </row>
    <row r="302" spans="1:7" x14ac:dyDescent="0.25">
      <c r="A302" s="4" t="s">
        <v>1080</v>
      </c>
      <c r="F302" s="4" t="s">
        <v>1079</v>
      </c>
      <c r="G302">
        <v>105</v>
      </c>
    </row>
    <row r="303" spans="1:7" x14ac:dyDescent="0.25">
      <c r="A303" s="5" t="s">
        <v>1138</v>
      </c>
      <c r="B303">
        <v>43</v>
      </c>
      <c r="C303">
        <f>B303/B305</f>
        <v>0.215</v>
      </c>
      <c r="F303" s="4" t="s">
        <v>1080</v>
      </c>
      <c r="G303">
        <v>157</v>
      </c>
    </row>
    <row r="304" spans="1:7" x14ac:dyDescent="0.25">
      <c r="A304" s="5" t="s">
        <v>1139</v>
      </c>
      <c r="B304">
        <v>157</v>
      </c>
      <c r="C304">
        <f>B304/B305</f>
        <v>0.78500000000000003</v>
      </c>
      <c r="F304" s="4" t="s">
        <v>1081</v>
      </c>
      <c r="G304">
        <v>164</v>
      </c>
    </row>
    <row r="305" spans="1:7" x14ac:dyDescent="0.25">
      <c r="B305">
        <f>SUM(B303:B304)</f>
        <v>200</v>
      </c>
      <c r="F305" s="4" t="s">
        <v>1082</v>
      </c>
      <c r="G305">
        <v>153</v>
      </c>
    </row>
    <row r="306" spans="1:7" x14ac:dyDescent="0.25">
      <c r="A306" s="4" t="s">
        <v>1081</v>
      </c>
      <c r="F306" s="4" t="s">
        <v>1083</v>
      </c>
      <c r="G306">
        <v>191</v>
      </c>
    </row>
    <row r="307" spans="1:7" x14ac:dyDescent="0.25">
      <c r="A307" s="5" t="s">
        <v>1140</v>
      </c>
      <c r="B307">
        <v>36</v>
      </c>
      <c r="C307">
        <f>B307/B309</f>
        <v>0.18</v>
      </c>
      <c r="F307" s="4" t="s">
        <v>1084</v>
      </c>
      <c r="G307">
        <v>97</v>
      </c>
    </row>
    <row r="308" spans="1:7" x14ac:dyDescent="0.25">
      <c r="A308" s="5" t="s">
        <v>1141</v>
      </c>
      <c r="B308">
        <v>164</v>
      </c>
      <c r="C308">
        <f>B308/B309</f>
        <v>0.82</v>
      </c>
    </row>
    <row r="309" spans="1:7" x14ac:dyDescent="0.25">
      <c r="B309">
        <f>SUM(B307:B308)</f>
        <v>200</v>
      </c>
    </row>
    <row r="310" spans="1:7" x14ac:dyDescent="0.25">
      <c r="A310" s="4" t="s">
        <v>1082</v>
      </c>
    </row>
    <row r="311" spans="1:7" x14ac:dyDescent="0.25">
      <c r="A311" s="5" t="s">
        <v>1142</v>
      </c>
      <c r="B311">
        <v>47</v>
      </c>
      <c r="C311">
        <f>B311/B313</f>
        <v>0.23499999999999999</v>
      </c>
    </row>
    <row r="312" spans="1:7" x14ac:dyDescent="0.25">
      <c r="A312" s="5" t="s">
        <v>1143</v>
      </c>
      <c r="B312">
        <v>153</v>
      </c>
      <c r="C312">
        <f>B312/B313</f>
        <v>0.76500000000000001</v>
      </c>
    </row>
    <row r="313" spans="1:7" x14ac:dyDescent="0.25">
      <c r="B313">
        <f>SUM(B311:B312)</f>
        <v>200</v>
      </c>
    </row>
    <row r="314" spans="1:7" x14ac:dyDescent="0.25">
      <c r="A314" s="4" t="s">
        <v>1083</v>
      </c>
    </row>
    <row r="315" spans="1:7" x14ac:dyDescent="0.25">
      <c r="A315" s="5" t="s">
        <v>1144</v>
      </c>
      <c r="B315">
        <v>9</v>
      </c>
      <c r="C315">
        <f>B315/B317</f>
        <v>4.4999999999999998E-2</v>
      </c>
    </row>
    <row r="316" spans="1:7" x14ac:dyDescent="0.25">
      <c r="A316" s="5" t="s">
        <v>1145</v>
      </c>
      <c r="B316">
        <v>191</v>
      </c>
      <c r="C316">
        <f>B316/B317</f>
        <v>0.95499999999999996</v>
      </c>
    </row>
    <row r="317" spans="1:7" x14ac:dyDescent="0.25">
      <c r="B317">
        <f>SUM(B315:B316)</f>
        <v>200</v>
      </c>
    </row>
    <row r="318" spans="1:7" x14ac:dyDescent="0.25">
      <c r="A318" s="4" t="s">
        <v>1084</v>
      </c>
    </row>
    <row r="319" spans="1:7" x14ac:dyDescent="0.25">
      <c r="A319" s="5" t="s">
        <v>1146</v>
      </c>
      <c r="B319">
        <v>103</v>
      </c>
      <c r="C319">
        <f>B319/B321</f>
        <v>0.51500000000000001</v>
      </c>
    </row>
    <row r="320" spans="1:7" x14ac:dyDescent="0.25">
      <c r="A320" s="5" t="s">
        <v>1147</v>
      </c>
      <c r="B320">
        <v>97</v>
      </c>
      <c r="C320">
        <f>B320/B321</f>
        <v>0.48499999999999999</v>
      </c>
    </row>
    <row r="321" spans="1:3" x14ac:dyDescent="0.25">
      <c r="B321">
        <f>SUM(B319:B320)</f>
        <v>200</v>
      </c>
    </row>
    <row r="322" spans="1:3" x14ac:dyDescent="0.25">
      <c r="A322" s="4" t="s">
        <v>1086</v>
      </c>
    </row>
    <row r="323" spans="1:3" x14ac:dyDescent="0.25">
      <c r="A323" s="5" t="s">
        <v>1087</v>
      </c>
      <c r="B323">
        <v>59</v>
      </c>
      <c r="C323">
        <f>B323/B325</f>
        <v>0.29499999999999998</v>
      </c>
    </row>
    <row r="324" spans="1:3" x14ac:dyDescent="0.25">
      <c r="A324" s="5" t="s">
        <v>1134</v>
      </c>
      <c r="B324">
        <v>141</v>
      </c>
      <c r="C324">
        <f>B324/B325</f>
        <v>0.70499999999999996</v>
      </c>
    </row>
    <row r="325" spans="1:3" x14ac:dyDescent="0.25">
      <c r="B325">
        <f>SUM(B323:B324)</f>
        <v>200</v>
      </c>
    </row>
    <row r="326" spans="1:3" x14ac:dyDescent="0.25">
      <c r="A326" s="4" t="s">
        <v>1114</v>
      </c>
    </row>
    <row r="327" spans="1:3" x14ac:dyDescent="0.25">
      <c r="A327" s="5" t="s">
        <v>1120</v>
      </c>
      <c r="B327">
        <v>2</v>
      </c>
      <c r="C327">
        <f>B327/B332</f>
        <v>0.01</v>
      </c>
    </row>
    <row r="328" spans="1:3" x14ac:dyDescent="0.25">
      <c r="A328" s="5" t="s">
        <v>1121</v>
      </c>
      <c r="B328">
        <v>31</v>
      </c>
      <c r="C328">
        <f>B328/B332</f>
        <v>0.155</v>
      </c>
    </row>
    <row r="329" spans="1:3" x14ac:dyDescent="0.25">
      <c r="A329" s="5" t="s">
        <v>1119</v>
      </c>
      <c r="B329">
        <v>26</v>
      </c>
      <c r="C329">
        <f>B329/B332</f>
        <v>0.13</v>
      </c>
    </row>
    <row r="330" spans="1:3" x14ac:dyDescent="0.25">
      <c r="A330" s="5" t="s">
        <v>1118</v>
      </c>
      <c r="B330">
        <v>129</v>
      </c>
      <c r="C330">
        <f>B330/B332</f>
        <v>0.64500000000000002</v>
      </c>
    </row>
    <row r="331" spans="1:3" x14ac:dyDescent="0.25">
      <c r="A331" s="10" t="s">
        <v>1135</v>
      </c>
      <c r="B331">
        <v>12</v>
      </c>
      <c r="C331">
        <f>B331/B332</f>
        <v>0.06</v>
      </c>
    </row>
    <row r="332" spans="1:3" x14ac:dyDescent="0.25">
      <c r="B332">
        <f>SUM(B327:B331)</f>
        <v>200</v>
      </c>
    </row>
    <row r="334" spans="1:3" x14ac:dyDescent="0.25">
      <c r="A334" s="5" t="s">
        <v>523</v>
      </c>
      <c r="B334">
        <v>184</v>
      </c>
      <c r="C334">
        <f>B334/B336</f>
        <v>0.92</v>
      </c>
    </row>
    <row r="335" spans="1:3" x14ac:dyDescent="0.25">
      <c r="A335" s="5" t="s">
        <v>1088</v>
      </c>
      <c r="B335">
        <v>16</v>
      </c>
    </row>
    <row r="336" spans="1:3" x14ac:dyDescent="0.25">
      <c r="B336">
        <f>SUM(B334:B335)</f>
        <v>200</v>
      </c>
    </row>
    <row r="338" spans="1:3" ht="120.75" thickBot="1" x14ac:dyDescent="0.3">
      <c r="A338" s="12" t="s">
        <v>591</v>
      </c>
      <c r="B338" s="12" t="s">
        <v>590</v>
      </c>
      <c r="C338" s="12" t="s">
        <v>589</v>
      </c>
    </row>
    <row r="339" spans="1:3" ht="15.75" thickTop="1" x14ac:dyDescent="0.25"/>
    <row r="341" spans="1:3" x14ac:dyDescent="0.25">
      <c r="A341" s="4" t="s">
        <v>1089</v>
      </c>
    </row>
    <row r="342" spans="1:3" x14ac:dyDescent="0.25">
      <c r="A342" s="5" t="s">
        <v>1090</v>
      </c>
      <c r="B342">
        <v>79</v>
      </c>
      <c r="C342">
        <f>B342/B347</f>
        <v>0.41798941798941797</v>
      </c>
    </row>
    <row r="343" spans="1:3" x14ac:dyDescent="0.25">
      <c r="A343" s="5" t="s">
        <v>1091</v>
      </c>
      <c r="B343">
        <v>23</v>
      </c>
      <c r="C343">
        <f>B343/B347</f>
        <v>0.12169312169312169</v>
      </c>
    </row>
    <row r="344" spans="1:3" x14ac:dyDescent="0.25">
      <c r="A344" s="5" t="s">
        <v>1092</v>
      </c>
      <c r="B344">
        <v>10</v>
      </c>
      <c r="C344">
        <f>B344/B347</f>
        <v>5.2910052910052907E-2</v>
      </c>
    </row>
    <row r="345" spans="1:3" x14ac:dyDescent="0.25">
      <c r="A345" s="5" t="s">
        <v>1093</v>
      </c>
      <c r="B345">
        <v>75</v>
      </c>
      <c r="C345">
        <f>B345/B347</f>
        <v>0.3968253968253968</v>
      </c>
    </row>
    <row r="346" spans="1:3" x14ac:dyDescent="0.25">
      <c r="A346" s="5" t="s">
        <v>1094</v>
      </c>
      <c r="B346">
        <v>2</v>
      </c>
      <c r="C346">
        <f>B346/B347</f>
        <v>1.0582010582010581E-2</v>
      </c>
    </row>
    <row r="347" spans="1:3" x14ac:dyDescent="0.25">
      <c r="B347">
        <f>SUM(B342:B346)</f>
        <v>189</v>
      </c>
    </row>
    <row r="349" spans="1:3" x14ac:dyDescent="0.25">
      <c r="A349" s="4" t="s">
        <v>1095</v>
      </c>
    </row>
    <row r="350" spans="1:3" x14ac:dyDescent="0.25">
      <c r="A350" s="5" t="s">
        <v>1096</v>
      </c>
      <c r="B350">
        <v>10</v>
      </c>
      <c r="C350">
        <f>B350/B357</f>
        <v>5.434782608695652E-2</v>
      </c>
    </row>
    <row r="351" spans="1:3" x14ac:dyDescent="0.25">
      <c r="A351" s="5" t="s">
        <v>1097</v>
      </c>
      <c r="B351">
        <v>66</v>
      </c>
      <c r="C351">
        <f>B351/B357</f>
        <v>0.35869565217391303</v>
      </c>
    </row>
    <row r="352" spans="1:3" x14ac:dyDescent="0.25">
      <c r="A352" s="5" t="s">
        <v>1098</v>
      </c>
      <c r="B352">
        <v>55</v>
      </c>
      <c r="C352">
        <f>B352/B357</f>
        <v>0.29891304347826086</v>
      </c>
    </row>
    <row r="353" spans="1:3" x14ac:dyDescent="0.25">
      <c r="A353" s="5" t="s">
        <v>1099</v>
      </c>
      <c r="B353">
        <v>13</v>
      </c>
      <c r="C353">
        <f>B353/B357</f>
        <v>7.0652173913043473E-2</v>
      </c>
    </row>
    <row r="354" spans="1:3" x14ac:dyDescent="0.25">
      <c r="A354" s="5" t="s">
        <v>1100</v>
      </c>
      <c r="B354">
        <v>22</v>
      </c>
      <c r="C354">
        <f>B354/B357</f>
        <v>0.11956521739130435</v>
      </c>
    </row>
    <row r="355" spans="1:3" x14ac:dyDescent="0.25">
      <c r="A355" s="5" t="s">
        <v>837</v>
      </c>
      <c r="B355">
        <v>13</v>
      </c>
      <c r="C355">
        <f>B355/B357</f>
        <v>7.0652173913043473E-2</v>
      </c>
    </row>
    <row r="356" spans="1:3" x14ac:dyDescent="0.25">
      <c r="A356" s="5" t="s">
        <v>1101</v>
      </c>
      <c r="B356">
        <v>5</v>
      </c>
      <c r="C356">
        <f>B356/B357</f>
        <v>2.717391304347826E-2</v>
      </c>
    </row>
    <row r="357" spans="1:3" x14ac:dyDescent="0.25">
      <c r="B357">
        <f>SUM(B350:B356)</f>
        <v>184</v>
      </c>
    </row>
    <row r="359" spans="1:3" x14ac:dyDescent="0.25">
      <c r="A359" s="4" t="s">
        <v>1102</v>
      </c>
    </row>
    <row r="360" spans="1:3" x14ac:dyDescent="0.25">
      <c r="A360" s="5" t="s">
        <v>1096</v>
      </c>
      <c r="B360">
        <v>15</v>
      </c>
      <c r="C360">
        <f>B360/B367</f>
        <v>8.1521739130434784E-2</v>
      </c>
    </row>
    <row r="361" spans="1:3" x14ac:dyDescent="0.25">
      <c r="A361" s="5" t="s">
        <v>1097</v>
      </c>
      <c r="B361">
        <v>47</v>
      </c>
      <c r="C361">
        <f>B361/B367</f>
        <v>0.25543478260869568</v>
      </c>
    </row>
    <row r="362" spans="1:3" x14ac:dyDescent="0.25">
      <c r="A362" s="5" t="s">
        <v>1098</v>
      </c>
      <c r="B362">
        <v>37</v>
      </c>
      <c r="C362">
        <f>B362/B367</f>
        <v>0.20108695652173914</v>
      </c>
    </row>
    <row r="363" spans="1:3" x14ac:dyDescent="0.25">
      <c r="A363" s="5" t="s">
        <v>1099</v>
      </c>
      <c r="B363">
        <v>38</v>
      </c>
      <c r="C363">
        <f>B363/B367</f>
        <v>0.20652173913043478</v>
      </c>
    </row>
    <row r="364" spans="1:3" x14ac:dyDescent="0.25">
      <c r="A364" s="5" t="s">
        <v>1100</v>
      </c>
      <c r="B364">
        <v>33</v>
      </c>
      <c r="C364">
        <f>B364/B367</f>
        <v>0.17934782608695651</v>
      </c>
    </row>
    <row r="365" spans="1:3" x14ac:dyDescent="0.25">
      <c r="A365" s="5" t="s">
        <v>837</v>
      </c>
      <c r="B365">
        <v>13</v>
      </c>
      <c r="C365">
        <f>B365/B367</f>
        <v>7.0652173913043473E-2</v>
      </c>
    </row>
    <row r="366" spans="1:3" x14ac:dyDescent="0.25">
      <c r="A366" s="5" t="s">
        <v>1101</v>
      </c>
      <c r="B366">
        <v>1</v>
      </c>
      <c r="C366">
        <f>B366/B367</f>
        <v>5.434782608695652E-3</v>
      </c>
    </row>
    <row r="367" spans="1:3" x14ac:dyDescent="0.25">
      <c r="B367">
        <f>SUM(B360:B366)</f>
        <v>184</v>
      </c>
    </row>
    <row r="369" spans="1:3" x14ac:dyDescent="0.25">
      <c r="A369" s="4" t="s">
        <v>1103</v>
      </c>
    </row>
    <row r="370" spans="1:3" x14ac:dyDescent="0.25">
      <c r="A370" s="5" t="s">
        <v>1104</v>
      </c>
      <c r="B370">
        <v>5</v>
      </c>
      <c r="C370">
        <f>B370/B375</f>
        <v>2.7027027027027029E-2</v>
      </c>
    </row>
    <row r="371" spans="1:3" x14ac:dyDescent="0.25">
      <c r="A371" s="5" t="s">
        <v>1105</v>
      </c>
      <c r="B371">
        <v>46</v>
      </c>
      <c r="C371">
        <f>B371/B375</f>
        <v>0.24864864864864866</v>
      </c>
    </row>
    <row r="372" spans="1:3" x14ac:dyDescent="0.25">
      <c r="A372" s="5" t="s">
        <v>1106</v>
      </c>
      <c r="B372">
        <v>93</v>
      </c>
      <c r="C372">
        <f>B372/B375</f>
        <v>0.50270270270270268</v>
      </c>
    </row>
    <row r="373" spans="1:3" x14ac:dyDescent="0.25">
      <c r="A373" s="5" t="s">
        <v>1107</v>
      </c>
      <c r="B373">
        <v>34</v>
      </c>
      <c r="C373">
        <f>B373/B375</f>
        <v>0.18378378378378379</v>
      </c>
    </row>
    <row r="374" spans="1:3" x14ac:dyDescent="0.25">
      <c r="A374" s="5" t="s">
        <v>1108</v>
      </c>
      <c r="B374">
        <v>7</v>
      </c>
      <c r="C374">
        <f>B374/B375</f>
        <v>3.783783783783784E-2</v>
      </c>
    </row>
    <row r="375" spans="1:3" x14ac:dyDescent="0.25">
      <c r="B375">
        <f>SUM(B370:B374)</f>
        <v>185</v>
      </c>
    </row>
    <row r="377" spans="1:3" x14ac:dyDescent="0.25">
      <c r="A377" s="4" t="s">
        <v>1109</v>
      </c>
    </row>
    <row r="378" spans="1:3" x14ac:dyDescent="0.25">
      <c r="A378" s="5" t="s">
        <v>1110</v>
      </c>
      <c r="B378">
        <v>4</v>
      </c>
      <c r="C378">
        <f>B378/B382</f>
        <v>2.1164021164021163E-2</v>
      </c>
    </row>
    <row r="379" spans="1:3" x14ac:dyDescent="0.25">
      <c r="A379" s="5" t="s">
        <v>1111</v>
      </c>
      <c r="B379">
        <v>27</v>
      </c>
      <c r="C379">
        <f>B379/B382</f>
        <v>0.14285714285714285</v>
      </c>
    </row>
    <row r="380" spans="1:3" x14ac:dyDescent="0.25">
      <c r="A380" s="5" t="s">
        <v>1112</v>
      </c>
      <c r="B380">
        <v>5</v>
      </c>
      <c r="C380">
        <f>B380/B382</f>
        <v>2.6455026455026454E-2</v>
      </c>
    </row>
    <row r="381" spans="1:3" x14ac:dyDescent="0.25">
      <c r="A381" s="5" t="s">
        <v>1113</v>
      </c>
      <c r="B381">
        <v>153</v>
      </c>
      <c r="C381">
        <f>B381/B382</f>
        <v>0.80952380952380953</v>
      </c>
    </row>
    <row r="382" spans="1:3" x14ac:dyDescent="0.25">
      <c r="B382">
        <f>SUM(B378:B381)</f>
        <v>189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4"/>
  <sheetViews>
    <sheetView workbookViewId="0"/>
  </sheetViews>
  <sheetFormatPr defaultColWidth="20" defaultRowHeight="15" x14ac:dyDescent="0.25"/>
  <cols>
    <col min="1" max="16384" width="20" style="1"/>
  </cols>
  <sheetData>
    <row r="1" spans="1:152" ht="210.75" thickBot="1" x14ac:dyDescent="0.3">
      <c r="A1" s="2" t="s">
        <v>980</v>
      </c>
      <c r="B1" s="2" t="s">
        <v>0</v>
      </c>
      <c r="C1" s="2" t="s">
        <v>1</v>
      </c>
      <c r="D1" s="2" t="s">
        <v>981</v>
      </c>
      <c r="E1" s="2" t="s">
        <v>982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66</v>
      </c>
      <c r="BS1" s="2" t="s">
        <v>67</v>
      </c>
      <c r="BT1" s="2" t="s">
        <v>68</v>
      </c>
      <c r="BU1" s="2" t="s">
        <v>69</v>
      </c>
      <c r="BV1" s="2" t="s">
        <v>70</v>
      </c>
      <c r="BW1" s="2" t="s">
        <v>71</v>
      </c>
      <c r="BX1" s="2" t="s">
        <v>72</v>
      </c>
      <c r="BY1" s="2" t="s">
        <v>73</v>
      </c>
      <c r="BZ1" s="2" t="s">
        <v>74</v>
      </c>
      <c r="CA1" s="2" t="s">
        <v>75</v>
      </c>
      <c r="CB1" s="2" t="s">
        <v>76</v>
      </c>
      <c r="CC1" s="2" t="s">
        <v>77</v>
      </c>
      <c r="CD1" s="2" t="s">
        <v>78</v>
      </c>
      <c r="CE1" s="2" t="s">
        <v>79</v>
      </c>
      <c r="CF1" s="2" t="s">
        <v>80</v>
      </c>
      <c r="CG1" s="2" t="s">
        <v>81</v>
      </c>
      <c r="CH1" s="2" t="s">
        <v>82</v>
      </c>
      <c r="CI1" s="2" t="s">
        <v>83</v>
      </c>
      <c r="CJ1" s="2" t="s">
        <v>84</v>
      </c>
      <c r="CK1" s="2" t="s">
        <v>85</v>
      </c>
      <c r="CL1" s="2" t="s">
        <v>86</v>
      </c>
      <c r="CM1" s="2" t="s">
        <v>87</v>
      </c>
      <c r="CN1" s="2" t="s">
        <v>88</v>
      </c>
      <c r="CO1" s="2" t="s">
        <v>89</v>
      </c>
      <c r="CP1" s="2" t="s">
        <v>90</v>
      </c>
      <c r="CQ1" s="2" t="s">
        <v>91</v>
      </c>
      <c r="CR1" s="2" t="s">
        <v>92</v>
      </c>
      <c r="CS1" s="2" t="s">
        <v>93</v>
      </c>
      <c r="CT1" s="2" t="s">
        <v>94</v>
      </c>
      <c r="CU1" s="2" t="s">
        <v>95</v>
      </c>
      <c r="CV1" s="2" t="s">
        <v>96</v>
      </c>
      <c r="CW1" s="2" t="s">
        <v>97</v>
      </c>
      <c r="CX1" s="2" t="s">
        <v>98</v>
      </c>
      <c r="CY1" s="2" t="s">
        <v>99</v>
      </c>
      <c r="CZ1" s="2" t="s">
        <v>100</v>
      </c>
      <c r="DA1" s="2" t="s">
        <v>101</v>
      </c>
      <c r="DB1" s="2" t="s">
        <v>102</v>
      </c>
      <c r="DC1" s="2" t="s">
        <v>103</v>
      </c>
      <c r="DD1" s="2" t="s">
        <v>104</v>
      </c>
      <c r="DE1" s="2" t="s">
        <v>105</v>
      </c>
      <c r="DF1" s="2" t="s">
        <v>106</v>
      </c>
      <c r="DG1" s="2" t="s">
        <v>107</v>
      </c>
      <c r="DH1" s="2" t="s">
        <v>108</v>
      </c>
      <c r="DI1" s="2" t="s">
        <v>109</v>
      </c>
      <c r="DJ1" s="2" t="s">
        <v>110</v>
      </c>
      <c r="DK1" s="2" t="s">
        <v>111</v>
      </c>
      <c r="DL1" s="2" t="s">
        <v>112</v>
      </c>
      <c r="DM1" s="2" t="s">
        <v>113</v>
      </c>
      <c r="DN1" s="2" t="s">
        <v>114</v>
      </c>
      <c r="DO1" s="2" t="s">
        <v>115</v>
      </c>
      <c r="DP1" s="2" t="s">
        <v>116</v>
      </c>
      <c r="DQ1" s="2" t="s">
        <v>117</v>
      </c>
      <c r="DR1" s="2" t="s">
        <v>118</v>
      </c>
      <c r="DS1" s="2" t="s">
        <v>119</v>
      </c>
      <c r="DT1" s="2" t="s">
        <v>120</v>
      </c>
      <c r="DU1" s="2" t="s">
        <v>121</v>
      </c>
      <c r="DV1" s="2" t="s">
        <v>122</v>
      </c>
      <c r="DW1" s="2" t="s">
        <v>123</v>
      </c>
      <c r="DX1" s="2" t="s">
        <v>124</v>
      </c>
      <c r="DY1" s="2" t="s">
        <v>125</v>
      </c>
      <c r="DZ1" s="2" t="s">
        <v>126</v>
      </c>
      <c r="EA1" s="2" t="s">
        <v>127</v>
      </c>
      <c r="EB1" s="2" t="s">
        <v>128</v>
      </c>
      <c r="EC1" s="2" t="s">
        <v>129</v>
      </c>
      <c r="ED1" s="2" t="s">
        <v>130</v>
      </c>
      <c r="EE1" s="2" t="s">
        <v>131</v>
      </c>
      <c r="EF1" s="2" t="s">
        <v>132</v>
      </c>
      <c r="EG1" s="2" t="s">
        <v>133</v>
      </c>
      <c r="EH1" s="2" t="s">
        <v>134</v>
      </c>
      <c r="EI1" s="2" t="s">
        <v>135</v>
      </c>
      <c r="EJ1" s="2" t="s">
        <v>136</v>
      </c>
      <c r="EK1" s="2" t="s">
        <v>137</v>
      </c>
      <c r="EL1" s="2" t="s">
        <v>138</v>
      </c>
      <c r="EM1" s="2" t="s">
        <v>139</v>
      </c>
      <c r="EN1" s="2" t="s">
        <v>140</v>
      </c>
      <c r="EO1" s="2" t="s">
        <v>141</v>
      </c>
      <c r="EP1" s="2" t="s">
        <v>142</v>
      </c>
      <c r="EQ1" s="2" t="s">
        <v>143</v>
      </c>
      <c r="ER1" s="2" t="s">
        <v>144</v>
      </c>
      <c r="ES1" s="2" t="s">
        <v>145</v>
      </c>
      <c r="ET1" s="2" t="s">
        <v>146</v>
      </c>
      <c r="EU1" s="2" t="s">
        <v>147</v>
      </c>
      <c r="EV1" s="2" t="s">
        <v>148</v>
      </c>
    </row>
    <row r="2" spans="1:152" ht="75.75" thickTop="1" x14ac:dyDescent="0.25">
      <c r="A2" s="1">
        <v>1469</v>
      </c>
      <c r="B2" s="1" t="s">
        <v>151</v>
      </c>
      <c r="C2" s="1" t="s">
        <v>152</v>
      </c>
      <c r="D2" s="1" t="s">
        <v>379</v>
      </c>
      <c r="E2" s="1">
        <v>2015</v>
      </c>
      <c r="F2" s="1" t="s">
        <v>153</v>
      </c>
      <c r="G2" s="1">
        <v>2015</v>
      </c>
      <c r="H2" s="1" t="s">
        <v>154</v>
      </c>
      <c r="I2" s="1" t="s">
        <v>155</v>
      </c>
      <c r="J2" s="1" t="s">
        <v>156</v>
      </c>
      <c r="K2" s="1">
        <v>1991</v>
      </c>
      <c r="L2" s="1" t="s">
        <v>157</v>
      </c>
      <c r="M2" s="1" t="s">
        <v>158</v>
      </c>
      <c r="N2" s="1" t="s">
        <v>159</v>
      </c>
      <c r="R2" s="1" t="s">
        <v>160</v>
      </c>
      <c r="S2" s="1" t="s">
        <v>161</v>
      </c>
      <c r="T2" s="1" t="s">
        <v>162</v>
      </c>
      <c r="U2" s="1" t="s">
        <v>156</v>
      </c>
      <c r="V2" s="1" t="s">
        <v>163</v>
      </c>
      <c r="W2" s="1" t="s">
        <v>159</v>
      </c>
      <c r="Y2" s="1" t="s">
        <v>164</v>
      </c>
      <c r="Z2" s="1" t="s">
        <v>165</v>
      </c>
      <c r="AE2" s="1" t="s">
        <v>166</v>
      </c>
      <c r="AF2" s="1" t="s">
        <v>166</v>
      </c>
      <c r="AG2" s="1" t="s">
        <v>166</v>
      </c>
      <c r="AH2" s="1" t="s">
        <v>166</v>
      </c>
      <c r="AI2" s="1" t="s">
        <v>166</v>
      </c>
      <c r="AJ2" s="1" t="s">
        <v>167</v>
      </c>
      <c r="AN2" s="1" t="s">
        <v>168</v>
      </c>
      <c r="AQ2" s="1" t="s">
        <v>168</v>
      </c>
      <c r="AS2" s="1" t="s">
        <v>168</v>
      </c>
      <c r="AT2" s="1" t="s">
        <v>169</v>
      </c>
      <c r="AU2" s="1" t="s">
        <v>168</v>
      </c>
      <c r="AV2" s="1" t="s">
        <v>168</v>
      </c>
      <c r="AW2" s="1" t="s">
        <v>170</v>
      </c>
      <c r="AX2" s="1" t="s">
        <v>171</v>
      </c>
      <c r="AZ2" s="1" t="s">
        <v>172</v>
      </c>
      <c r="BA2" s="1" t="s">
        <v>172</v>
      </c>
      <c r="BB2" s="1" t="s">
        <v>172</v>
      </c>
      <c r="BC2" s="1" t="s">
        <v>172</v>
      </c>
      <c r="BD2" s="1" t="s">
        <v>173</v>
      </c>
      <c r="BE2" s="1" t="s">
        <v>173</v>
      </c>
      <c r="BF2" s="1" t="s">
        <v>171</v>
      </c>
      <c r="BG2" s="1" t="s">
        <v>171</v>
      </c>
      <c r="BH2" s="1" t="s">
        <v>171</v>
      </c>
      <c r="BI2" s="1" t="s">
        <v>172</v>
      </c>
      <c r="BJ2" s="1" t="s">
        <v>172</v>
      </c>
      <c r="BP2" s="1" t="s">
        <v>159</v>
      </c>
      <c r="BS2" s="1" t="s">
        <v>174</v>
      </c>
      <c r="BT2" s="1" t="s">
        <v>174</v>
      </c>
      <c r="BU2" s="1" t="s">
        <v>175</v>
      </c>
      <c r="BV2" s="1" t="s">
        <v>175</v>
      </c>
      <c r="BW2" s="1" t="s">
        <v>175</v>
      </c>
      <c r="BX2" s="1" t="s">
        <v>176</v>
      </c>
      <c r="BY2" s="1" t="s">
        <v>156</v>
      </c>
      <c r="BZ2" s="1" t="s">
        <v>177</v>
      </c>
      <c r="CA2" s="1" t="s">
        <v>178</v>
      </c>
      <c r="CH2" s="1" t="s">
        <v>159</v>
      </c>
      <c r="CJ2" s="1" t="s">
        <v>179</v>
      </c>
      <c r="CO2" s="1" t="s">
        <v>180</v>
      </c>
      <c r="CP2" s="1" t="s">
        <v>181</v>
      </c>
      <c r="CQ2" s="1" t="s">
        <v>182</v>
      </c>
      <c r="CU2" s="1" t="s">
        <v>183</v>
      </c>
      <c r="CV2" s="1" t="s">
        <v>184</v>
      </c>
      <c r="CW2" s="1" t="s">
        <v>185</v>
      </c>
      <c r="CX2" s="1" t="s">
        <v>186</v>
      </c>
      <c r="CY2" s="1" t="s">
        <v>187</v>
      </c>
      <c r="CZ2" s="1" t="s">
        <v>188</v>
      </c>
      <c r="DA2" s="1" t="s">
        <v>189</v>
      </c>
      <c r="DB2" s="1" t="s">
        <v>190</v>
      </c>
      <c r="DC2" s="1" t="s">
        <v>191</v>
      </c>
      <c r="DD2" s="1" t="s">
        <v>192</v>
      </c>
      <c r="DE2" s="1" t="s">
        <v>193</v>
      </c>
      <c r="DF2" s="1" t="s">
        <v>194</v>
      </c>
      <c r="DG2" s="1" t="s">
        <v>195</v>
      </c>
      <c r="DI2" s="1" t="s">
        <v>159</v>
      </c>
      <c r="DK2" s="1">
        <v>3950</v>
      </c>
      <c r="DL2" s="1">
        <v>211</v>
      </c>
      <c r="DM2" s="1" t="s">
        <v>196</v>
      </c>
      <c r="DN2" s="1" t="s">
        <v>159</v>
      </c>
      <c r="DZ2" s="1" t="s">
        <v>197</v>
      </c>
      <c r="EA2" s="1" t="s">
        <v>197</v>
      </c>
      <c r="EB2" s="1" t="s">
        <v>198</v>
      </c>
      <c r="EC2" s="1" t="s">
        <v>199</v>
      </c>
      <c r="ED2" s="1" t="s">
        <v>197</v>
      </c>
      <c r="EE2" s="1" t="s">
        <v>197</v>
      </c>
      <c r="EF2" s="1" t="s">
        <v>197</v>
      </c>
      <c r="EG2" s="1" t="s">
        <v>200</v>
      </c>
      <c r="EH2" s="1">
        <v>1969</v>
      </c>
      <c r="EI2" s="1" t="s">
        <v>201</v>
      </c>
      <c r="EJ2" s="1" t="s">
        <v>202</v>
      </c>
      <c r="EL2" s="1" t="s">
        <v>159</v>
      </c>
      <c r="EN2" s="1">
        <v>3950</v>
      </c>
      <c r="EO2" s="1" t="s">
        <v>159</v>
      </c>
      <c r="EQ2" s="1">
        <v>3950</v>
      </c>
      <c r="ER2" s="1" t="s">
        <v>203</v>
      </c>
      <c r="ES2" s="1" t="s">
        <v>204</v>
      </c>
      <c r="ET2" s="1" t="s">
        <v>205</v>
      </c>
      <c r="EU2" s="1" t="s">
        <v>206</v>
      </c>
      <c r="EV2" s="1" t="s">
        <v>207</v>
      </c>
    </row>
    <row r="3" spans="1:152" ht="30" x14ac:dyDescent="0.25">
      <c r="A3" s="1">
        <v>1469</v>
      </c>
      <c r="B3" s="1" t="s">
        <v>151</v>
      </c>
      <c r="C3" s="1" t="s">
        <v>152</v>
      </c>
      <c r="D3" s="1" t="s">
        <v>379</v>
      </c>
      <c r="E3" s="1">
        <v>1984</v>
      </c>
      <c r="F3" s="1" t="s">
        <v>153</v>
      </c>
      <c r="G3" s="1">
        <v>1984</v>
      </c>
      <c r="H3" s="1" t="s">
        <v>208</v>
      </c>
      <c r="I3" s="1" t="s">
        <v>209</v>
      </c>
      <c r="J3" s="1" t="s">
        <v>156</v>
      </c>
    </row>
    <row r="4" spans="1:152" x14ac:dyDescent="0.25">
      <c r="A4" s="1">
        <v>1469</v>
      </c>
      <c r="B4" s="1" t="s">
        <v>151</v>
      </c>
      <c r="C4" s="1" t="s">
        <v>152</v>
      </c>
      <c r="D4" s="1" t="s">
        <v>379</v>
      </c>
      <c r="E4" s="1">
        <v>1994</v>
      </c>
      <c r="F4" s="1" t="s">
        <v>153</v>
      </c>
      <c r="G4" s="1">
        <v>1994</v>
      </c>
      <c r="H4" s="1" t="s">
        <v>210</v>
      </c>
      <c r="I4" s="1" t="s">
        <v>211</v>
      </c>
      <c r="J4" s="1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3"/>
  <sheetViews>
    <sheetView workbookViewId="0"/>
  </sheetViews>
  <sheetFormatPr defaultColWidth="20" defaultRowHeight="15" x14ac:dyDescent="0.25"/>
  <cols>
    <col min="1" max="16384" width="20" style="1"/>
  </cols>
  <sheetData>
    <row r="1" spans="1:145" ht="181.5" customHeight="1" thickBot="1" x14ac:dyDescent="0.3">
      <c r="A1" s="2" t="s">
        <v>980</v>
      </c>
      <c r="B1" s="2" t="s">
        <v>341</v>
      </c>
      <c r="C1" s="2" t="s">
        <v>340</v>
      </c>
      <c r="D1" s="2" t="s">
        <v>983</v>
      </c>
      <c r="E1" s="2" t="s">
        <v>984</v>
      </c>
      <c r="F1" s="2" t="s">
        <v>339</v>
      </c>
      <c r="G1" s="2" t="s">
        <v>338</v>
      </c>
      <c r="H1" s="2" t="s">
        <v>337</v>
      </c>
      <c r="I1" s="2" t="s">
        <v>336</v>
      </c>
      <c r="J1" s="2" t="s">
        <v>335</v>
      </c>
      <c r="K1" s="2" t="s">
        <v>334</v>
      </c>
      <c r="L1" s="2" t="s">
        <v>333</v>
      </c>
      <c r="M1" s="2" t="s">
        <v>332</v>
      </c>
      <c r="N1" s="2" t="s">
        <v>331</v>
      </c>
      <c r="O1" s="2" t="s">
        <v>330</v>
      </c>
      <c r="P1" s="2" t="s">
        <v>329</v>
      </c>
      <c r="Q1" s="2" t="s">
        <v>328</v>
      </c>
      <c r="R1" s="2" t="s">
        <v>327</v>
      </c>
      <c r="S1" s="2" t="s">
        <v>326</v>
      </c>
      <c r="T1" s="2" t="s">
        <v>325</v>
      </c>
      <c r="U1" s="2" t="s">
        <v>324</v>
      </c>
      <c r="V1" s="2" t="s">
        <v>323</v>
      </c>
      <c r="W1" s="2" t="s">
        <v>322</v>
      </c>
      <c r="X1" s="2" t="s">
        <v>321</v>
      </c>
      <c r="Y1" s="2" t="s">
        <v>320</v>
      </c>
      <c r="Z1" s="2" t="s">
        <v>319</v>
      </c>
      <c r="AA1" s="2" t="s">
        <v>318</v>
      </c>
      <c r="AB1" s="2" t="s">
        <v>317</v>
      </c>
      <c r="AC1" s="2" t="s">
        <v>316</v>
      </c>
      <c r="AD1" s="2" t="s">
        <v>315</v>
      </c>
      <c r="AE1" s="2" t="s">
        <v>314</v>
      </c>
      <c r="AF1" s="2" t="s">
        <v>313</v>
      </c>
      <c r="AG1" s="2" t="s">
        <v>312</v>
      </c>
      <c r="AH1" s="2" t="s">
        <v>311</v>
      </c>
      <c r="AI1" s="2" t="s">
        <v>310</v>
      </c>
      <c r="AJ1" s="2" t="s">
        <v>309</v>
      </c>
      <c r="AK1" s="2" t="s">
        <v>308</v>
      </c>
      <c r="AL1" s="2" t="s">
        <v>307</v>
      </c>
      <c r="AM1" s="2" t="s">
        <v>306</v>
      </c>
      <c r="AN1" s="2" t="s">
        <v>305</v>
      </c>
      <c r="AO1" s="2" t="s">
        <v>304</v>
      </c>
      <c r="AP1" s="2" t="s">
        <v>303</v>
      </c>
      <c r="AQ1" s="2" t="s">
        <v>302</v>
      </c>
      <c r="AR1" s="2" t="s">
        <v>301</v>
      </c>
      <c r="AS1" s="2" t="s">
        <v>300</v>
      </c>
      <c r="AT1" s="2" t="s">
        <v>299</v>
      </c>
      <c r="AU1" s="2" t="s">
        <v>298</v>
      </c>
      <c r="AV1" s="2" t="s">
        <v>297</v>
      </c>
      <c r="AW1" s="2" t="s">
        <v>296</v>
      </c>
      <c r="AX1" s="2" t="s">
        <v>295</v>
      </c>
      <c r="AY1" s="2" t="s">
        <v>294</v>
      </c>
      <c r="AZ1" s="2" t="s">
        <v>293</v>
      </c>
      <c r="BA1" s="2" t="s">
        <v>292</v>
      </c>
      <c r="BB1" s="2" t="s">
        <v>291</v>
      </c>
      <c r="BC1" s="2" t="s">
        <v>290</v>
      </c>
      <c r="BD1" s="2" t="s">
        <v>289</v>
      </c>
      <c r="BE1" s="2" t="s">
        <v>288</v>
      </c>
      <c r="BF1" s="2" t="s">
        <v>287</v>
      </c>
      <c r="BG1" s="2" t="s">
        <v>286</v>
      </c>
      <c r="BH1" s="2" t="s">
        <v>285</v>
      </c>
      <c r="BI1" s="2" t="s">
        <v>284</v>
      </c>
      <c r="BJ1" s="2" t="s">
        <v>283</v>
      </c>
      <c r="BK1" s="2" t="s">
        <v>282</v>
      </c>
      <c r="BL1" s="2" t="s">
        <v>281</v>
      </c>
      <c r="BM1" s="2" t="s">
        <v>280</v>
      </c>
      <c r="BN1" s="2" t="s">
        <v>279</v>
      </c>
      <c r="BO1" s="2" t="s">
        <v>278</v>
      </c>
      <c r="BP1" s="2" t="s">
        <v>277</v>
      </c>
      <c r="BQ1" s="2" t="s">
        <v>276</v>
      </c>
      <c r="BR1" s="2" t="s">
        <v>275</v>
      </c>
      <c r="BS1" s="2" t="s">
        <v>274</v>
      </c>
      <c r="BT1" s="2" t="s">
        <v>273</v>
      </c>
      <c r="BU1" s="2" t="s">
        <v>272</v>
      </c>
      <c r="BV1" s="2" t="s">
        <v>271</v>
      </c>
      <c r="BW1" s="2" t="s">
        <v>270</v>
      </c>
      <c r="BX1" s="2" t="s">
        <v>269</v>
      </c>
      <c r="BY1" s="2" t="s">
        <v>268</v>
      </c>
      <c r="BZ1" s="2" t="s">
        <v>267</v>
      </c>
      <c r="CA1" s="2" t="s">
        <v>266</v>
      </c>
      <c r="CB1" s="2" t="s">
        <v>265</v>
      </c>
      <c r="CC1" s="2" t="s">
        <v>264</v>
      </c>
      <c r="CD1" s="2" t="s">
        <v>263</v>
      </c>
      <c r="CE1" s="2" t="s">
        <v>262</v>
      </c>
      <c r="CF1" s="2" t="s">
        <v>261</v>
      </c>
      <c r="CG1" s="2" t="s">
        <v>260</v>
      </c>
      <c r="CH1" s="2" t="s">
        <v>259</v>
      </c>
      <c r="CI1" s="2" t="s">
        <v>90</v>
      </c>
      <c r="CJ1" s="2" t="s">
        <v>91</v>
      </c>
      <c r="CK1" s="2" t="s">
        <v>92</v>
      </c>
      <c r="CL1" s="2" t="s">
        <v>93</v>
      </c>
      <c r="CM1" s="2" t="s">
        <v>94</v>
      </c>
      <c r="CN1" s="2" t="s">
        <v>95</v>
      </c>
      <c r="CO1" s="2" t="s">
        <v>96</v>
      </c>
      <c r="CP1" s="2" t="s">
        <v>97</v>
      </c>
      <c r="CQ1" s="2" t="s">
        <v>98</v>
      </c>
      <c r="CR1" s="2" t="s">
        <v>99</v>
      </c>
      <c r="CS1" s="2" t="s">
        <v>100</v>
      </c>
      <c r="CT1" s="2" t="s">
        <v>101</v>
      </c>
      <c r="CU1" s="2" t="s">
        <v>102</v>
      </c>
      <c r="CV1" s="2" t="s">
        <v>103</v>
      </c>
      <c r="CW1" s="2" t="s">
        <v>104</v>
      </c>
      <c r="CX1" s="2" t="s">
        <v>105</v>
      </c>
      <c r="CY1" s="2" t="s">
        <v>106</v>
      </c>
      <c r="CZ1" s="2" t="s">
        <v>107</v>
      </c>
      <c r="DA1" s="2" t="s">
        <v>108</v>
      </c>
      <c r="DB1" s="2" t="s">
        <v>258</v>
      </c>
      <c r="DC1" s="2" t="s">
        <v>110</v>
      </c>
      <c r="DD1" s="2" t="s">
        <v>111</v>
      </c>
      <c r="DE1" s="2" t="s">
        <v>112</v>
      </c>
      <c r="DF1" s="2" t="s">
        <v>113</v>
      </c>
      <c r="DG1" s="2" t="s">
        <v>114</v>
      </c>
      <c r="DH1" s="2" t="s">
        <v>115</v>
      </c>
      <c r="DI1" s="2" t="s">
        <v>116</v>
      </c>
      <c r="DJ1" s="2" t="s">
        <v>117</v>
      </c>
      <c r="DK1" s="2" t="s">
        <v>118</v>
      </c>
      <c r="DL1" s="2" t="s">
        <v>119</v>
      </c>
      <c r="DM1" s="2" t="s">
        <v>120</v>
      </c>
      <c r="DN1" s="2" t="s">
        <v>121</v>
      </c>
      <c r="DO1" s="2" t="s">
        <v>122</v>
      </c>
      <c r="DP1" s="2" t="s">
        <v>123</v>
      </c>
      <c r="DQ1" s="2" t="s">
        <v>124</v>
      </c>
      <c r="DR1" s="2" t="s">
        <v>257</v>
      </c>
      <c r="DS1" s="2" t="s">
        <v>126</v>
      </c>
      <c r="DT1" s="2" t="s">
        <v>127</v>
      </c>
      <c r="DU1" s="2" t="s">
        <v>128</v>
      </c>
      <c r="DV1" s="2" t="s">
        <v>129</v>
      </c>
      <c r="DW1" s="2" t="s">
        <v>130</v>
      </c>
      <c r="DX1" s="2" t="s">
        <v>131</v>
      </c>
      <c r="DY1" s="2" t="s">
        <v>132</v>
      </c>
      <c r="DZ1" s="2" t="s">
        <v>133</v>
      </c>
      <c r="EA1" s="2" t="s">
        <v>134</v>
      </c>
      <c r="EB1" s="2" t="s">
        <v>135</v>
      </c>
      <c r="EC1" s="2" t="s">
        <v>256</v>
      </c>
      <c r="ED1" s="2" t="s">
        <v>137</v>
      </c>
      <c r="EE1" s="2" t="s">
        <v>138</v>
      </c>
      <c r="EF1" s="2" t="s">
        <v>139</v>
      </c>
      <c r="EG1" s="2" t="s">
        <v>140</v>
      </c>
      <c r="EH1" s="2" t="s">
        <v>141</v>
      </c>
      <c r="EI1" s="2" t="s">
        <v>142</v>
      </c>
      <c r="EJ1" s="2" t="s">
        <v>143</v>
      </c>
      <c r="EK1" s="2" t="s">
        <v>144</v>
      </c>
      <c r="EL1" s="2" t="s">
        <v>145</v>
      </c>
      <c r="EM1" s="2" t="s">
        <v>146</v>
      </c>
      <c r="EN1" s="2" t="s">
        <v>147</v>
      </c>
      <c r="EO1" s="2" t="s">
        <v>255</v>
      </c>
    </row>
    <row r="2" spans="1:145" ht="75.75" thickTop="1" x14ac:dyDescent="0.25">
      <c r="A2" s="1">
        <v>1469</v>
      </c>
      <c r="B2" s="1" t="s">
        <v>242</v>
      </c>
      <c r="C2" s="1" t="s">
        <v>241</v>
      </c>
      <c r="D2" s="1">
        <v>2016</v>
      </c>
      <c r="E2" s="3" t="s">
        <v>356</v>
      </c>
      <c r="F2" s="1" t="s">
        <v>240</v>
      </c>
      <c r="G2" s="1" t="s">
        <v>239</v>
      </c>
      <c r="H2" s="1" t="s">
        <v>156</v>
      </c>
      <c r="J2" s="1" t="s">
        <v>159</v>
      </c>
      <c r="L2" s="1" t="s">
        <v>159</v>
      </c>
      <c r="N2" s="1" t="s">
        <v>159</v>
      </c>
      <c r="P2" s="1" t="s">
        <v>159</v>
      </c>
      <c r="R2" s="1" t="s">
        <v>159</v>
      </c>
      <c r="T2" s="1" t="s">
        <v>236</v>
      </c>
      <c r="U2" s="1" t="s">
        <v>237</v>
      </c>
      <c r="V2" s="1" t="s">
        <v>236</v>
      </c>
      <c r="W2" s="1" t="s">
        <v>236</v>
      </c>
      <c r="X2" s="1" t="s">
        <v>236</v>
      </c>
      <c r="Y2" s="1" t="s">
        <v>236</v>
      </c>
      <c r="Z2" s="1" t="s">
        <v>235</v>
      </c>
      <c r="AA2" s="1" t="s">
        <v>166</v>
      </c>
      <c r="AB2" s="1" t="s">
        <v>166</v>
      </c>
      <c r="AC2" s="1" t="s">
        <v>166</v>
      </c>
      <c r="AD2" s="1" t="s">
        <v>166</v>
      </c>
      <c r="AE2" s="1" t="s">
        <v>166</v>
      </c>
      <c r="AF2" s="1" t="s">
        <v>166</v>
      </c>
      <c r="AH2" s="1" t="s">
        <v>180</v>
      </c>
      <c r="AI2" s="1" t="s">
        <v>170</v>
      </c>
      <c r="AJ2" s="1" t="s">
        <v>232</v>
      </c>
      <c r="AK2" s="1" t="s">
        <v>170</v>
      </c>
      <c r="AN2" s="1" t="s">
        <v>232</v>
      </c>
      <c r="AO2" s="1" t="s">
        <v>233</v>
      </c>
      <c r="AP2" s="1" t="s">
        <v>253</v>
      </c>
      <c r="AQ2" s="1" t="s">
        <v>233</v>
      </c>
      <c r="AR2" s="1" t="s">
        <v>233</v>
      </c>
      <c r="AS2" s="1" t="s">
        <v>253</v>
      </c>
      <c r="AT2" s="1" t="s">
        <v>232</v>
      </c>
      <c r="AU2" s="1" t="s">
        <v>232</v>
      </c>
      <c r="AV2" s="1" t="s">
        <v>232</v>
      </c>
      <c r="AW2" s="1" t="s">
        <v>232</v>
      </c>
      <c r="AX2" s="1" t="s">
        <v>232</v>
      </c>
      <c r="AY2" s="1" t="s">
        <v>232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1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L2" s="1" t="s">
        <v>176</v>
      </c>
      <c r="BM2" s="1" t="s">
        <v>156</v>
      </c>
      <c r="BN2" s="1" t="s">
        <v>180</v>
      </c>
      <c r="BO2" s="1" t="s">
        <v>180</v>
      </c>
      <c r="BP2" s="1" t="s">
        <v>180</v>
      </c>
      <c r="BQ2" s="1" t="s">
        <v>180</v>
      </c>
      <c r="BR2" s="1" t="s">
        <v>159</v>
      </c>
      <c r="BT2" s="1" t="s">
        <v>156</v>
      </c>
      <c r="BV2" s="1" t="s">
        <v>252</v>
      </c>
      <c r="BW2" s="1">
        <v>4</v>
      </c>
      <c r="BX2" s="1" t="s">
        <v>251</v>
      </c>
      <c r="BZ2" s="1" t="s">
        <v>231</v>
      </c>
      <c r="CA2" s="1" t="s">
        <v>156</v>
      </c>
      <c r="CB2" s="1" t="s">
        <v>180</v>
      </c>
      <c r="CC2" s="1" t="s">
        <v>179</v>
      </c>
      <c r="CH2" s="1" t="s">
        <v>149</v>
      </c>
      <c r="CI2" s="1" t="s">
        <v>181</v>
      </c>
      <c r="CJ2" s="1" t="s">
        <v>230</v>
      </c>
      <c r="CN2" s="1" t="s">
        <v>183</v>
      </c>
      <c r="CO2" s="1" t="s">
        <v>184</v>
      </c>
      <c r="CP2" s="1" t="s">
        <v>185</v>
      </c>
      <c r="CQ2" s="1" t="s">
        <v>250</v>
      </c>
      <c r="CR2" s="1" t="s">
        <v>187</v>
      </c>
      <c r="CS2" s="1" t="s">
        <v>249</v>
      </c>
      <c r="CT2" s="1" t="s">
        <v>189</v>
      </c>
      <c r="CU2" s="1" t="s">
        <v>225</v>
      </c>
      <c r="CV2" s="1" t="s">
        <v>248</v>
      </c>
      <c r="CW2" s="1" t="s">
        <v>192</v>
      </c>
      <c r="CX2" s="1" t="s">
        <v>193</v>
      </c>
      <c r="CY2" s="1" t="s">
        <v>221</v>
      </c>
      <c r="CZ2" s="1" t="s">
        <v>247</v>
      </c>
      <c r="DB2" s="1" t="s">
        <v>159</v>
      </c>
      <c r="DD2" s="1">
        <v>3100</v>
      </c>
      <c r="DE2" s="1">
        <v>107</v>
      </c>
      <c r="DF2" s="1" t="s">
        <v>219</v>
      </c>
      <c r="DG2" s="1" t="s">
        <v>159</v>
      </c>
      <c r="DK2" s="1" t="s">
        <v>218</v>
      </c>
      <c r="DL2" s="1" t="s">
        <v>217</v>
      </c>
      <c r="DM2" s="1" t="s">
        <v>217</v>
      </c>
      <c r="DN2" s="1" t="s">
        <v>217</v>
      </c>
      <c r="DO2" s="1" t="s">
        <v>217</v>
      </c>
      <c r="DP2" s="1" t="s">
        <v>217</v>
      </c>
      <c r="DQ2" s="1" t="s">
        <v>217</v>
      </c>
      <c r="DS2" s="1" t="s">
        <v>246</v>
      </c>
      <c r="DT2" s="1" t="s">
        <v>246</v>
      </c>
      <c r="DU2" s="1" t="s">
        <v>246</v>
      </c>
      <c r="DV2" s="1" t="s">
        <v>246</v>
      </c>
      <c r="DW2" s="1" t="s">
        <v>246</v>
      </c>
      <c r="DX2" s="1" t="s">
        <v>246</v>
      </c>
      <c r="DY2" s="1" t="s">
        <v>246</v>
      </c>
      <c r="DZ2" s="1" t="s">
        <v>200</v>
      </c>
      <c r="EA2" s="1">
        <v>1995</v>
      </c>
      <c r="EB2" s="1" t="s">
        <v>245</v>
      </c>
      <c r="EC2" s="1" t="s">
        <v>202</v>
      </c>
      <c r="EE2" s="1" t="s">
        <v>159</v>
      </c>
      <c r="EG2" s="1">
        <v>3070</v>
      </c>
      <c r="EH2" s="1" t="s">
        <v>159</v>
      </c>
      <c r="EJ2" s="1">
        <v>3121</v>
      </c>
      <c r="EK2" s="1" t="s">
        <v>244</v>
      </c>
      <c r="EL2" s="1" t="s">
        <v>204</v>
      </c>
      <c r="EM2" s="1" t="s">
        <v>205</v>
      </c>
      <c r="EN2" s="1" t="s">
        <v>243</v>
      </c>
      <c r="EO2" s="1" t="s">
        <v>212</v>
      </c>
    </row>
    <row r="3" spans="1:145" ht="150" x14ac:dyDescent="0.25">
      <c r="A3" s="1">
        <v>1469</v>
      </c>
      <c r="B3" s="1" t="s">
        <v>242</v>
      </c>
      <c r="C3" s="1" t="s">
        <v>241</v>
      </c>
      <c r="D3" s="1">
        <v>2016</v>
      </c>
      <c r="E3" s="3" t="s">
        <v>356</v>
      </c>
      <c r="F3" s="1" t="s">
        <v>240</v>
      </c>
      <c r="G3" s="1" t="s">
        <v>239</v>
      </c>
      <c r="H3" s="1" t="s">
        <v>156</v>
      </c>
      <c r="J3" s="1" t="s">
        <v>156</v>
      </c>
      <c r="K3" s="1" t="s">
        <v>238</v>
      </c>
      <c r="L3" s="1" t="s">
        <v>159</v>
      </c>
      <c r="N3" s="1" t="s">
        <v>159</v>
      </c>
      <c r="P3" s="1" t="s">
        <v>159</v>
      </c>
      <c r="R3" s="1" t="s">
        <v>159</v>
      </c>
      <c r="T3" s="1" t="s">
        <v>236</v>
      </c>
      <c r="U3" s="1" t="s">
        <v>237</v>
      </c>
      <c r="V3" s="1" t="s">
        <v>236</v>
      </c>
      <c r="W3" s="1" t="s">
        <v>236</v>
      </c>
      <c r="X3" s="1" t="s">
        <v>236</v>
      </c>
      <c r="Y3" s="1" t="s">
        <v>236</v>
      </c>
      <c r="Z3" s="1" t="s">
        <v>166</v>
      </c>
      <c r="AA3" s="1" t="s">
        <v>235</v>
      </c>
      <c r="AB3" s="1" t="s">
        <v>166</v>
      </c>
      <c r="AC3" s="1" t="s">
        <v>166</v>
      </c>
      <c r="AD3" s="1" t="s">
        <v>166</v>
      </c>
      <c r="AE3" s="1" t="s">
        <v>166</v>
      </c>
      <c r="AF3" s="1" t="s">
        <v>166</v>
      </c>
      <c r="AH3" s="1" t="s">
        <v>180</v>
      </c>
      <c r="AI3" s="1" t="s">
        <v>170</v>
      </c>
      <c r="AJ3" s="1" t="s">
        <v>170</v>
      </c>
      <c r="AK3" s="1" t="s">
        <v>234</v>
      </c>
      <c r="AL3" s="1" t="s">
        <v>233</v>
      </c>
      <c r="AM3" s="1" t="s">
        <v>233</v>
      </c>
      <c r="AN3" s="1" t="s">
        <v>232</v>
      </c>
      <c r="AO3" s="1" t="s">
        <v>233</v>
      </c>
      <c r="AP3" s="1" t="s">
        <v>233</v>
      </c>
      <c r="AQ3" s="1" t="s">
        <v>233</v>
      </c>
      <c r="AR3" s="1" t="s">
        <v>170</v>
      </c>
      <c r="AS3" s="1" t="s">
        <v>170</v>
      </c>
      <c r="AT3" s="1" t="s">
        <v>232</v>
      </c>
      <c r="AU3" s="1" t="s">
        <v>168</v>
      </c>
      <c r="AV3" s="1" t="s">
        <v>168</v>
      </c>
      <c r="AW3" s="1" t="s">
        <v>168</v>
      </c>
      <c r="AX3" s="1" t="s">
        <v>168</v>
      </c>
      <c r="AY3" s="1" t="s">
        <v>232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1</v>
      </c>
      <c r="BJ3" s="1">
        <v>0</v>
      </c>
      <c r="BL3" s="1" t="s">
        <v>176</v>
      </c>
      <c r="BM3" s="1" t="s">
        <v>159</v>
      </c>
      <c r="BO3" s="1" t="s">
        <v>176</v>
      </c>
      <c r="BP3" s="1" t="s">
        <v>176</v>
      </c>
      <c r="BQ3" s="1" t="s">
        <v>180</v>
      </c>
      <c r="BR3" s="1" t="s">
        <v>156</v>
      </c>
      <c r="BS3" s="1" t="s">
        <v>231</v>
      </c>
      <c r="BT3" s="1" t="s">
        <v>178</v>
      </c>
      <c r="CA3" s="1" t="s">
        <v>159</v>
      </c>
      <c r="CC3" s="1" t="s">
        <v>179</v>
      </c>
      <c r="CH3" s="1" t="s">
        <v>149</v>
      </c>
      <c r="CI3" s="1" t="s">
        <v>181</v>
      </c>
      <c r="CJ3" s="1" t="s">
        <v>230</v>
      </c>
      <c r="CN3" s="1" t="s">
        <v>183</v>
      </c>
      <c r="CO3" s="1" t="s">
        <v>184</v>
      </c>
      <c r="CP3" s="1" t="s">
        <v>229</v>
      </c>
      <c r="CQ3" s="1" t="s">
        <v>228</v>
      </c>
      <c r="CR3" s="1" t="s">
        <v>227</v>
      </c>
      <c r="CS3" s="1" t="s">
        <v>226</v>
      </c>
      <c r="CT3" s="1" t="s">
        <v>189</v>
      </c>
      <c r="CU3" s="1" t="s">
        <v>225</v>
      </c>
      <c r="CV3" s="1" t="s">
        <v>224</v>
      </c>
      <c r="CW3" s="1" t="s">
        <v>223</v>
      </c>
      <c r="CX3" s="1" t="s">
        <v>222</v>
      </c>
      <c r="CY3" s="1" t="s">
        <v>221</v>
      </c>
      <c r="CZ3" s="1" t="s">
        <v>220</v>
      </c>
      <c r="DB3" s="1" t="s">
        <v>159</v>
      </c>
      <c r="DD3" s="1">
        <v>3000</v>
      </c>
      <c r="DE3" s="1">
        <v>210</v>
      </c>
      <c r="DF3" s="1" t="s">
        <v>219</v>
      </c>
      <c r="DG3" s="1" t="s">
        <v>159</v>
      </c>
      <c r="DK3" s="1" t="s">
        <v>217</v>
      </c>
      <c r="DL3" s="1" t="s">
        <v>218</v>
      </c>
      <c r="DM3" s="1" t="s">
        <v>217</v>
      </c>
      <c r="DN3" s="1" t="s">
        <v>217</v>
      </c>
      <c r="DO3" s="1" t="s">
        <v>217</v>
      </c>
      <c r="DP3" s="1" t="s">
        <v>217</v>
      </c>
      <c r="DQ3" s="1" t="s">
        <v>217</v>
      </c>
      <c r="DS3" s="1" t="s">
        <v>198</v>
      </c>
      <c r="DT3" s="1" t="s">
        <v>199</v>
      </c>
      <c r="DU3" s="1" t="s">
        <v>198</v>
      </c>
      <c r="DV3" s="1" t="s">
        <v>198</v>
      </c>
      <c r="DW3" s="1" t="s">
        <v>198</v>
      </c>
      <c r="DX3" s="1" t="s">
        <v>197</v>
      </c>
      <c r="DY3" s="1" t="s">
        <v>198</v>
      </c>
      <c r="DZ3" s="1" t="s">
        <v>200</v>
      </c>
      <c r="EA3" s="1">
        <v>1977</v>
      </c>
      <c r="EB3" s="1" t="s">
        <v>201</v>
      </c>
      <c r="EC3" s="1" t="s">
        <v>216</v>
      </c>
      <c r="ED3" s="1">
        <v>2</v>
      </c>
      <c r="EE3" s="1" t="s">
        <v>159</v>
      </c>
      <c r="EG3" s="1">
        <v>5123</v>
      </c>
      <c r="EH3" s="1" t="s">
        <v>159</v>
      </c>
      <c r="EJ3" s="1">
        <v>3014</v>
      </c>
      <c r="EK3" s="1" t="s">
        <v>215</v>
      </c>
      <c r="EL3" s="1" t="s">
        <v>204</v>
      </c>
      <c r="EM3" s="1" t="s">
        <v>214</v>
      </c>
      <c r="EN3" s="1" t="s">
        <v>213</v>
      </c>
      <c r="EO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vegzett_felmers</vt:lpstr>
      <vt:lpstr>végzett_kieg diagr</vt:lpstr>
      <vt:lpstr>hallgatoi_felmeres</vt:lpstr>
      <vt:lpstr>motiváció_kieg diagr</vt:lpstr>
      <vt:lpstr>szakiranyu_vegzett</vt:lpstr>
      <vt:lpstr>FSZ_vegzett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kera</dc:creator>
  <cp:lastModifiedBy>Hewlett-Packard Company</cp:lastModifiedBy>
  <dcterms:created xsi:type="dcterms:W3CDTF">2017-08-28T09:31:47Z</dcterms:created>
  <dcterms:modified xsi:type="dcterms:W3CDTF">2018-09-05T12:01:08Z</dcterms:modified>
</cp:coreProperties>
</file>