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9200" windowHeight="10650" tabRatio="927" activeTab="2"/>
  </bookViews>
  <sheets>
    <sheet name="Nettó ajánlati ár" sheetId="1" r:id="rId1"/>
    <sheet name="1. Anal. stand." sheetId="2" r:id="rId2"/>
    <sheet name="2. Ált. vegysz." sheetId="3" r:id="rId3"/>
    <sheet name="3. Krom. oszlop" sheetId="4" r:id="rId4"/>
    <sheet name="4. Krom. fogy. anyag" sheetId="5" r:id="rId5"/>
    <sheet name="5. Molbi kitek" sheetId="6" r:id="rId6"/>
    <sheet name="6. Ált. lab. eszk." sheetId="7" r:id="rId7"/>
    <sheet name="7. Gázok" sheetId="8" r:id="rId8"/>
    <sheet name="8. Szintézis termékek" sheetId="9" r:id="rId9"/>
    <sheet name="9. SPME eszközök, anyagok" sheetId="10" r:id="rId10"/>
  </sheets>
  <calcPr calcId="145621"/>
  <customWorkbookViews>
    <customWorkbookView name="PFKO - Egyéni nézet" guid="{2ADBD4F0-6868-4B40-B623-02E1786D9788}" mergeInterval="0" personalView="1" maximized="1" windowWidth="1916" windowHeight="865" tabRatio="927"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9" l="1"/>
  <c r="F3" i="8"/>
  <c r="G3" i="6" l="1"/>
  <c r="H3" i="6" s="1"/>
  <c r="G4" i="6"/>
  <c r="G5" i="6"/>
  <c r="H5" i="6" s="1"/>
  <c r="G6" i="6"/>
  <c r="H6" i="6" s="1"/>
  <c r="G7" i="6"/>
  <c r="G8" i="6"/>
  <c r="G9" i="6"/>
  <c r="H9" i="6" s="1"/>
  <c r="G10" i="6"/>
  <c r="H10" i="6" s="1"/>
  <c r="G11" i="6"/>
  <c r="H11" i="6" s="1"/>
  <c r="G12" i="6"/>
  <c r="H12" i="6" s="1"/>
  <c r="G13" i="6"/>
  <c r="H13" i="6" s="1"/>
  <c r="G14" i="6"/>
  <c r="H14" i="6" s="1"/>
  <c r="G15" i="6"/>
  <c r="G19" i="6"/>
  <c r="G20" i="6" s="1"/>
  <c r="E8" i="1" s="1"/>
  <c r="F8" i="1" s="1"/>
  <c r="H4" i="6"/>
  <c r="H7" i="6"/>
  <c r="H8" i="6"/>
  <c r="H15" i="6"/>
  <c r="G3" i="7"/>
  <c r="H3" i="7" s="1"/>
  <c r="G4" i="7"/>
  <c r="G5" i="7"/>
  <c r="G6" i="7"/>
  <c r="G7" i="7"/>
  <c r="H7" i="7" s="1"/>
  <c r="G8" i="7"/>
  <c r="H8" i="7" s="1"/>
  <c r="G9" i="7"/>
  <c r="G10" i="7"/>
  <c r="G11" i="7"/>
  <c r="G12" i="7"/>
  <c r="H12" i="7" s="1"/>
  <c r="G13" i="7"/>
  <c r="G14" i="7"/>
  <c r="G15" i="7"/>
  <c r="G16" i="7"/>
  <c r="H16" i="7" s="1"/>
  <c r="G17" i="7"/>
  <c r="G18" i="7"/>
  <c r="G19" i="7"/>
  <c r="G20" i="7"/>
  <c r="H20" i="7" s="1"/>
  <c r="G21" i="7"/>
  <c r="G22" i="7"/>
  <c r="G23" i="7"/>
  <c r="G24" i="7"/>
  <c r="H24" i="7" s="1"/>
  <c r="G25" i="7"/>
  <c r="G26" i="7"/>
  <c r="G27" i="7"/>
  <c r="G28" i="7"/>
  <c r="H28" i="7" s="1"/>
  <c r="G29" i="7"/>
  <c r="G33" i="7"/>
  <c r="G34" i="7"/>
  <c r="H34" i="7" s="1"/>
  <c r="G35" i="7"/>
  <c r="H35" i="7" s="1"/>
  <c r="G36" i="7"/>
  <c r="G37" i="7"/>
  <c r="G38" i="7"/>
  <c r="H38" i="7" s="1"/>
  <c r="G39" i="7"/>
  <c r="H39" i="7" s="1"/>
  <c r="G40" i="7"/>
  <c r="G41" i="7"/>
  <c r="G42" i="7"/>
  <c r="G43" i="7"/>
  <c r="H43" i="7" s="1"/>
  <c r="G44" i="7"/>
  <c r="G45" i="7"/>
  <c r="G46" i="7"/>
  <c r="G47" i="7"/>
  <c r="H47" i="7" s="1"/>
  <c r="G48" i="7"/>
  <c r="G51" i="7"/>
  <c r="G52" i="7"/>
  <c r="H52" i="7" s="1"/>
  <c r="G53" i="7"/>
  <c r="H53" i="7" s="1"/>
  <c r="G54" i="7"/>
  <c r="H54" i="7" s="1"/>
  <c r="G55" i="7"/>
  <c r="G56" i="7"/>
  <c r="H56" i="7" s="1"/>
  <c r="G57" i="7"/>
  <c r="H57" i="7" s="1"/>
  <c r="G58" i="7"/>
  <c r="G3" i="5"/>
  <c r="H3" i="5" s="1"/>
  <c r="G4" i="5"/>
  <c r="H4" i="5" s="1"/>
  <c r="G5" i="5"/>
  <c r="H5" i="5" s="1"/>
  <c r="G6" i="5"/>
  <c r="H6" i="5" s="1"/>
  <c r="G7" i="5"/>
  <c r="H7" i="5" s="1"/>
  <c r="G8" i="5"/>
  <c r="H8" i="5" s="1"/>
  <c r="G9" i="5"/>
  <c r="G10" i="5"/>
  <c r="G11" i="5"/>
  <c r="H11" i="5" s="1"/>
  <c r="G12" i="5"/>
  <c r="H12" i="5" s="1"/>
  <c r="G13" i="5"/>
  <c r="H13" i="5" s="1"/>
  <c r="G14" i="5"/>
  <c r="H14" i="5" s="1"/>
  <c r="G15" i="5"/>
  <c r="H15" i="5" s="1"/>
  <c r="G16" i="5"/>
  <c r="H16" i="5" s="1"/>
  <c r="G3" i="4"/>
  <c r="G4" i="4"/>
  <c r="H4" i="4" s="1"/>
  <c r="G5" i="4"/>
  <c r="G6" i="4"/>
  <c r="H6" i="4" s="1"/>
  <c r="G7" i="4"/>
  <c r="H7" i="4" s="1"/>
  <c r="G8" i="4"/>
  <c r="H8" i="4" s="1"/>
  <c r="G9" i="4"/>
  <c r="G13" i="4"/>
  <c r="G14" i="4" s="1"/>
  <c r="E6" i="1" s="1"/>
  <c r="F6" i="1" s="1"/>
  <c r="G3" i="3"/>
  <c r="G4" i="3"/>
  <c r="G5" i="3"/>
  <c r="G6" i="3"/>
  <c r="H6" i="3" s="1"/>
  <c r="G7" i="3"/>
  <c r="H7" i="3" s="1"/>
  <c r="G8" i="3"/>
  <c r="H8" i="3" s="1"/>
  <c r="G9" i="3"/>
  <c r="G10" i="3"/>
  <c r="G11" i="3"/>
  <c r="H11" i="3" s="1"/>
  <c r="G12" i="3"/>
  <c r="H12" i="3" s="1"/>
  <c r="G13" i="3"/>
  <c r="H13" i="3" s="1"/>
  <c r="G14" i="3"/>
  <c r="H14" i="3" s="1"/>
  <c r="G15" i="3"/>
  <c r="H15" i="3" s="1"/>
  <c r="G16" i="3"/>
  <c r="H16" i="3" s="1"/>
  <c r="G17" i="3"/>
  <c r="H17" i="3" s="1"/>
  <c r="G18" i="3"/>
  <c r="H18" i="3" s="1"/>
  <c r="G19" i="3"/>
  <c r="H19" i="3" s="1"/>
  <c r="G20" i="3"/>
  <c r="H20" i="3" s="1"/>
  <c r="G21" i="3"/>
  <c r="H21" i="3" s="1"/>
  <c r="G25" i="3"/>
  <c r="G26" i="3" s="1"/>
  <c r="G28" i="3"/>
  <c r="H28" i="3" s="1"/>
  <c r="G29" i="3"/>
  <c r="G30" i="3"/>
  <c r="H30" i="3" s="1"/>
  <c r="G31" i="3"/>
  <c r="H31" i="3" s="1"/>
  <c r="G32" i="3"/>
  <c r="H32" i="3" s="1"/>
  <c r="G33" i="3"/>
  <c r="H33" i="3" s="1"/>
  <c r="G3" i="2"/>
  <c r="H3" i="2" s="1"/>
  <c r="G4" i="2"/>
  <c r="H4" i="2" s="1"/>
  <c r="G5" i="2"/>
  <c r="H5" i="2" s="1"/>
  <c r="G6" i="2"/>
  <c r="G7" i="2"/>
  <c r="H7" i="2" s="1"/>
  <c r="G8" i="2"/>
  <c r="H8" i="2" s="1"/>
  <c r="G9" i="2"/>
  <c r="H9" i="2" s="1"/>
  <c r="G10" i="2"/>
  <c r="G11" i="2"/>
  <c r="H11" i="2" s="1"/>
  <c r="G12" i="2"/>
  <c r="H12" i="2" s="1"/>
  <c r="G13" i="2"/>
  <c r="H13" i="2" s="1"/>
  <c r="G14" i="2"/>
  <c r="G15" i="2"/>
  <c r="H15" i="2" s="1"/>
  <c r="G16" i="2"/>
  <c r="H16" i="2" s="1"/>
  <c r="G17" i="2"/>
  <c r="H17" i="2" s="1"/>
  <c r="G18" i="2"/>
  <c r="H18" i="2" s="1"/>
  <c r="G19" i="2"/>
  <c r="H19" i="2" s="1"/>
  <c r="G20" i="2"/>
  <c r="H20" i="2" s="1"/>
  <c r="G21" i="2"/>
  <c r="H21" i="2" s="1"/>
  <c r="G22" i="2"/>
  <c r="G23" i="2"/>
  <c r="H23" i="2" s="1"/>
  <c r="G24" i="2"/>
  <c r="H24" i="2" s="1"/>
  <c r="G25" i="2"/>
  <c r="H25" i="2" s="1"/>
  <c r="G26" i="2"/>
  <c r="G27" i="2"/>
  <c r="H27" i="2" s="1"/>
  <c r="G28" i="2"/>
  <c r="H28" i="2" s="1"/>
  <c r="G29" i="2"/>
  <c r="H29" i="2" s="1"/>
  <c r="G30" i="2"/>
  <c r="H30" i="2" s="1"/>
  <c r="G31" i="2"/>
  <c r="H31" i="2" s="1"/>
  <c r="G32" i="2"/>
  <c r="H32" i="2" s="1"/>
  <c r="G33" i="2"/>
  <c r="G34" i="2"/>
  <c r="G35" i="2"/>
  <c r="H35" i="2" s="1"/>
  <c r="G36" i="2"/>
  <c r="H36" i="2" s="1"/>
  <c r="G37" i="2"/>
  <c r="H37" i="2" s="1"/>
  <c r="G38" i="2"/>
  <c r="G39" i="2"/>
  <c r="H39" i="2" s="1"/>
  <c r="G40" i="2"/>
  <c r="H40" i="2" s="1"/>
  <c r="G41" i="2"/>
  <c r="H41" i="2" s="1"/>
  <c r="G42" i="2"/>
  <c r="H42" i="2" s="1"/>
  <c r="G43" i="2"/>
  <c r="H43" i="2" s="1"/>
  <c r="G44" i="2"/>
  <c r="H44" i="2" s="1"/>
  <c r="G45" i="2"/>
  <c r="H45" i="2" s="1"/>
  <c r="G46" i="2"/>
  <c r="G50" i="2"/>
  <c r="H50" i="2" s="1"/>
  <c r="G51" i="2"/>
  <c r="G52" i="2"/>
  <c r="H52" i="2" s="1"/>
  <c r="G53" i="2"/>
  <c r="H53" i="2" s="1"/>
  <c r="G54" i="2"/>
  <c r="H54" i="2" s="1"/>
  <c r="G55" i="2"/>
  <c r="H55" i="2" s="1"/>
  <c r="G56" i="2"/>
  <c r="G57" i="2"/>
  <c r="H57" i="2" s="1"/>
  <c r="G58" i="2"/>
  <c r="H58" i="2" s="1"/>
  <c r="G59" i="2"/>
  <c r="H59" i="2" s="1"/>
  <c r="G60" i="2"/>
  <c r="H60" i="2" s="1"/>
  <c r="G61" i="2"/>
  <c r="G62" i="2"/>
  <c r="H62" i="2" s="1"/>
  <c r="G63" i="2"/>
  <c r="G64" i="2"/>
  <c r="H64" i="2" s="1"/>
  <c r="G65" i="2"/>
  <c r="G66" i="2"/>
  <c r="H66" i="2" s="1"/>
  <c r="G67" i="2"/>
  <c r="G68" i="2"/>
  <c r="H68" i="2" s="1"/>
  <c r="H6" i="2"/>
  <c r="H10" i="2"/>
  <c r="H14" i="2"/>
  <c r="H22" i="2"/>
  <c r="H26" i="2"/>
  <c r="H33" i="2"/>
  <c r="H34" i="2"/>
  <c r="H38" i="2"/>
  <c r="H46" i="2"/>
  <c r="G3" i="10"/>
  <c r="G4" i="10"/>
  <c r="G5" i="10"/>
  <c r="H5" i="10" s="1"/>
  <c r="G6" i="10"/>
  <c r="G7" i="10"/>
  <c r="H7" i="10" s="1"/>
  <c r="G8" i="10"/>
  <c r="H8" i="10" s="1"/>
  <c r="H19" i="6"/>
  <c r="H20" i="6" s="1"/>
  <c r="H58" i="7"/>
  <c r="H55" i="7"/>
  <c r="H51" i="7"/>
  <c r="H4" i="3"/>
  <c r="H5" i="3"/>
  <c r="H9" i="3"/>
  <c r="H10" i="3"/>
  <c r="H3" i="4"/>
  <c r="H5" i="4"/>
  <c r="H9" i="4"/>
  <c r="H67" i="2"/>
  <c r="H65" i="2"/>
  <c r="H63" i="2"/>
  <c r="H61" i="2"/>
  <c r="H56" i="2"/>
  <c r="H51" i="2"/>
  <c r="G4" i="9"/>
  <c r="C11" i="1" s="1"/>
  <c r="F10" i="1"/>
  <c r="F7" i="1"/>
  <c r="F11" i="1"/>
  <c r="F12" i="1"/>
  <c r="H9" i="5"/>
  <c r="H10" i="5"/>
  <c r="H36" i="7"/>
  <c r="H37" i="7"/>
  <c r="H40" i="7"/>
  <c r="H41" i="7"/>
  <c r="H42" i="7"/>
  <c r="H44" i="7"/>
  <c r="H45" i="7"/>
  <c r="H46" i="7"/>
  <c r="H48" i="7"/>
  <c r="H33" i="7"/>
  <c r="H4" i="7"/>
  <c r="H5" i="7"/>
  <c r="H6" i="7"/>
  <c r="H9" i="7"/>
  <c r="H10" i="7"/>
  <c r="H11" i="7"/>
  <c r="H13" i="7"/>
  <c r="H14" i="7"/>
  <c r="H15" i="7"/>
  <c r="H17" i="7"/>
  <c r="H18" i="7"/>
  <c r="H19" i="7"/>
  <c r="H21" i="7"/>
  <c r="H22" i="7"/>
  <c r="H23" i="7"/>
  <c r="H25" i="7"/>
  <c r="H26" i="7"/>
  <c r="H27" i="7"/>
  <c r="H29" i="7"/>
  <c r="H3" i="9"/>
  <c r="H6" i="10"/>
  <c r="H4" i="10"/>
  <c r="G9" i="10" l="1"/>
  <c r="H30" i="7"/>
  <c r="H13" i="4"/>
  <c r="H14" i="4" s="1"/>
  <c r="G22" i="3"/>
  <c r="G11" i="1"/>
  <c r="D11" i="1"/>
  <c r="H11" i="1" s="1"/>
  <c r="H17" i="5"/>
  <c r="H19" i="5" s="1"/>
  <c r="G11" i="10"/>
  <c r="C12" i="1"/>
  <c r="G12" i="1" s="1"/>
  <c r="H3" i="10"/>
  <c r="H25" i="3"/>
  <c r="H26" i="3" s="1"/>
  <c r="H3" i="3"/>
  <c r="H22" i="3" s="1"/>
  <c r="H59" i="7"/>
  <c r="G34" i="3"/>
  <c r="E5" i="1" s="1"/>
  <c r="F5" i="1" s="1"/>
  <c r="G59" i="7"/>
  <c r="G49" i="7"/>
  <c r="H49" i="7" s="1"/>
  <c r="G6" i="9"/>
  <c r="H9" i="10"/>
  <c r="H11" i="10" s="1"/>
  <c r="G17" i="5"/>
  <c r="H4" i="9"/>
  <c r="H6" i="9" s="1"/>
  <c r="H10" i="4"/>
  <c r="G10" i="4"/>
  <c r="G30" i="7"/>
  <c r="H16" i="6"/>
  <c r="H22" i="6" s="1"/>
  <c r="H47" i="2"/>
  <c r="C6" i="1"/>
  <c r="G16" i="4"/>
  <c r="G69" i="2"/>
  <c r="E4" i="1" s="1"/>
  <c r="G47" i="2"/>
  <c r="C4" i="1" s="1"/>
  <c r="H29" i="3"/>
  <c r="H34" i="3" s="1"/>
  <c r="G16" i="6"/>
  <c r="G4" i="1" l="1"/>
  <c r="G36" i="3"/>
  <c r="D12" i="1"/>
  <c r="H12" i="1" s="1"/>
  <c r="E9" i="1"/>
  <c r="F9" i="1" s="1"/>
  <c r="G61" i="7"/>
  <c r="H61" i="7"/>
  <c r="C9" i="1"/>
  <c r="D9" i="1" s="1"/>
  <c r="H16" i="4"/>
  <c r="C5" i="1"/>
  <c r="G5" i="1" s="1"/>
  <c r="H36" i="3"/>
  <c r="G19" i="5"/>
  <c r="C7" i="1"/>
  <c r="G71" i="2"/>
  <c r="H69" i="2"/>
  <c r="H71" i="2" s="1"/>
  <c r="G22" i="6"/>
  <c r="C8" i="1"/>
  <c r="G6" i="1"/>
  <c r="D6" i="1"/>
  <c r="H6" i="1" s="1"/>
  <c r="H9" i="1" l="1"/>
  <c r="G9" i="1"/>
  <c r="D5" i="1"/>
  <c r="H5" i="1" s="1"/>
  <c r="G7" i="1"/>
  <c r="D7" i="1"/>
  <c r="H7" i="1" s="1"/>
  <c r="F4" i="1"/>
  <c r="F13" i="1" s="1"/>
  <c r="E13" i="1"/>
  <c r="G8" i="1"/>
  <c r="D8" i="1"/>
  <c r="H8" i="1" s="1"/>
  <c r="D4" i="1"/>
  <c r="H4" i="1" l="1"/>
  <c r="H3" i="8"/>
  <c r="H4" i="8" s="1"/>
  <c r="H6" i="8" s="1"/>
  <c r="G4" i="8"/>
  <c r="C10" i="1" s="1"/>
  <c r="G10" i="1" l="1"/>
  <c r="C13" i="1"/>
  <c r="G13" i="1" s="1"/>
  <c r="D10" i="1"/>
  <c r="G6" i="8"/>
  <c r="D13" i="1" l="1"/>
  <c r="H13" i="1" s="1"/>
  <c r="H10" i="1"/>
</calcChain>
</file>

<file path=xl/sharedStrings.xml><?xml version="1.0" encoding="utf-8"?>
<sst xmlns="http://schemas.openxmlformats.org/spreadsheetml/2006/main" count="879" uniqueCount="490">
  <si>
    <t>Megnevezés</t>
  </si>
  <si>
    <t>A beszerezni kívánt termék paramétere(i)</t>
  </si>
  <si>
    <t>Egység</t>
  </si>
  <si>
    <t>Mennyiség</t>
  </si>
  <si>
    <t>Bruttó ár (Ft)</t>
  </si>
  <si>
    <t>Sodium chloride</t>
  </si>
  <si>
    <t>tested according to Ph.Eur.</t>
  </si>
  <si>
    <t>5 kg</t>
  </si>
  <si>
    <t>L-Tartaric acid</t>
  </si>
  <si>
    <t>ACS Reagent</t>
  </si>
  <si>
    <t>500g</t>
  </si>
  <si>
    <t>Citric acid</t>
  </si>
  <si>
    <t>ACS Reagent, Redi-Dri free-flowing</t>
  </si>
  <si>
    <t>Glycerol</t>
  </si>
  <si>
    <t>BioUltra, for molecular biology, anhydrous, ≥99.5% (GC)</t>
  </si>
  <si>
    <t>1 l</t>
  </si>
  <si>
    <t>(+)-Catechin hydrate</t>
  </si>
  <si>
    <t>≥98% (HPLC), powder</t>
  </si>
  <si>
    <t>10 g</t>
  </si>
  <si>
    <t>(-)-Epicatechin</t>
  </si>
  <si>
    <t>≥90% (HPLC)</t>
  </si>
  <si>
    <t>5 g</t>
  </si>
  <si>
    <t>Gallic acid</t>
  </si>
  <si>
    <t>97.5-102.5% (titration)</t>
  </si>
  <si>
    <t>100 g</t>
  </si>
  <si>
    <t>Tyrosol (2-(4-Hydroxyphenyl)ethanol)</t>
  </si>
  <si>
    <t>25 g</t>
  </si>
  <si>
    <t>Quercetin hydrate</t>
  </si>
  <si>
    <t>≥95%</t>
  </si>
  <si>
    <t>Caffeic acid</t>
  </si>
  <si>
    <t>≥98.0% (HPLC) (Sigma)</t>
  </si>
  <si>
    <t xml:space="preserve">25 g </t>
  </si>
  <si>
    <t>Ellagic acid</t>
  </si>
  <si>
    <t>analytical standard</t>
  </si>
  <si>
    <t>50 mg</t>
  </si>
  <si>
    <t>Sodium gluconate</t>
  </si>
  <si>
    <t>meets USP testing specifications</t>
  </si>
  <si>
    <t>beta-Glucan (from yeast)</t>
  </si>
  <si>
    <t>United States Pharmacopeia (USP) Reference Standard</t>
  </si>
  <si>
    <t>1 g</t>
  </si>
  <si>
    <t>4,5-Dimethyl-3-hydroxy-2,5-dihydrofuran-2-one</t>
  </si>
  <si>
    <t>≥97%, FG</t>
  </si>
  <si>
    <t>γ-Octalactone</t>
  </si>
  <si>
    <t>≥97%, FCC, FG (Aldrich)</t>
  </si>
  <si>
    <t>γ-Undecalactone</t>
  </si>
  <si>
    <t>analytical standard (Sigma-Aldrich)</t>
  </si>
  <si>
    <t>1 ml</t>
  </si>
  <si>
    <t>γ-Decalactone</t>
  </si>
  <si>
    <t>γ-Dodecalactone</t>
  </si>
  <si>
    <t>≥97%, FCC, FG</t>
  </si>
  <si>
    <t>5-Decanolide</t>
  </si>
  <si>
    <t>≥98%</t>
  </si>
  <si>
    <t>100 ml</t>
  </si>
  <si>
    <t>Dimethyl sulfide</t>
  </si>
  <si>
    <t>≥99%</t>
  </si>
  <si>
    <t xml:space="preserve"> 250 ml</t>
  </si>
  <si>
    <t>Methyl (methylthio)acetate</t>
  </si>
  <si>
    <t>10 ml</t>
  </si>
  <si>
    <t>2-(Methylthio)ethanol</t>
  </si>
  <si>
    <t>3-(Methylthio)-1-propanol</t>
  </si>
  <si>
    <t>≥98%, FG</t>
  </si>
  <si>
    <t>100 mg</t>
  </si>
  <si>
    <t>3-Mercapto-1-hexanol</t>
  </si>
  <si>
    <t>250 mg</t>
  </si>
  <si>
    <t>Tannase from Aspergillus ficuum</t>
  </si>
  <si>
    <t>Pectinase from Aspergillus niger</t>
  </si>
  <si>
    <t>powder, slightly beige, &gt;1 U/mg (Sigma)</t>
  </si>
  <si>
    <t>50 g</t>
  </si>
  <si>
    <t>Cellulase from Aspergillus niger</t>
  </si>
  <si>
    <t>powder, off-white, ~0.8 U/mg (Sigma)</t>
  </si>
  <si>
    <t>Cyanidin chloride</t>
  </si>
  <si>
    <t>10 mg</t>
  </si>
  <si>
    <t>Pelargonidin chloride</t>
  </si>
  <si>
    <t>Delphinidin 3-O-β-D-glucoside chloride</t>
  </si>
  <si>
    <t>Kuromanin chloride</t>
  </si>
  <si>
    <t>5 mg</t>
  </si>
  <si>
    <t>Petunidin 3-O-β-D-glucoside chloride</t>
  </si>
  <si>
    <t>Peonidin 3-O-glucoside chloride</t>
  </si>
  <si>
    <t>≥95% (HPLC) (Sigma)</t>
  </si>
  <si>
    <t>1 mg</t>
  </si>
  <si>
    <t>Malvidin-3-galactoside chloride</t>
  </si>
  <si>
    <t>Benzyl mercaptan</t>
  </si>
  <si>
    <t>Potassium disulfite</t>
  </si>
  <si>
    <t>Potassium disulfite, BioUltra, ≥97.0% (RT),</t>
  </si>
  <si>
    <t>Polygalacturonic acid sodium salt</t>
  </si>
  <si>
    <t>25g</t>
  </si>
  <si>
    <t>Tris-HCl</t>
  </si>
  <si>
    <t>Karboxi-metil-cellulóz nátriumsó</t>
  </si>
  <si>
    <t>Carboxymethylcellulose sodium salt, low viscosity</t>
  </si>
  <si>
    <t>Tween 20 technikai</t>
  </si>
  <si>
    <t>TWEEN-20 for mol. biology</t>
  </si>
  <si>
    <t>50ml</t>
  </si>
  <si>
    <t>Triolein, technikai 75%</t>
  </si>
  <si>
    <t>Triolein (glyceryl)</t>
  </si>
  <si>
    <t>5g</t>
  </si>
  <si>
    <r>
      <t xml:space="preserve">Lysing enzyme from </t>
    </r>
    <r>
      <rPr>
        <i/>
        <sz val="10"/>
        <rFont val="Arial"/>
        <family val="2"/>
        <charset val="238"/>
      </rPr>
      <t>Trichoderma harzianum</t>
    </r>
    <r>
      <rPr>
        <sz val="10"/>
        <rFont val="Arial"/>
        <family val="2"/>
        <charset val="238"/>
      </rPr>
      <t xml:space="preserve"> </t>
    </r>
  </si>
  <si>
    <t>Ferrocenemonocarboxylic acid</t>
  </si>
  <si>
    <t>ÖSSZESEN</t>
  </si>
  <si>
    <t>Acetonitril (HPLC gradient grade)</t>
  </si>
  <si>
    <t>5 l</t>
  </si>
  <si>
    <t>Acetonitril (LCMS)</t>
  </si>
  <si>
    <t>Acetonitril CHROMANORM® ULTRA for LC-MS, suitable for UPLC/UHPLC-MS instruments</t>
  </si>
  <si>
    <t>2,5 l</t>
  </si>
  <si>
    <t>Methanol (HPLC gradient grade)</t>
  </si>
  <si>
    <t>4 l</t>
  </si>
  <si>
    <t>Metanol (LCMS)</t>
  </si>
  <si>
    <t>Methanol, LC-MS Grade, 99.8+%</t>
  </si>
  <si>
    <t>Ammónium-acetát (LCMS)</t>
  </si>
  <si>
    <t>Ammónium acetát CHROMANORM® for LC-MS</t>
  </si>
  <si>
    <t>Ammónium-formiát (LCMS)</t>
  </si>
  <si>
    <t>Ammónium formiát CHROMANORM® for LC-MS</t>
  </si>
  <si>
    <t>Ecetsav (LCMS)</t>
  </si>
  <si>
    <t>Acetic acid 99% CHROMANORM® for LC-MS</t>
  </si>
  <si>
    <t>Hangyasav (LCMS)</t>
  </si>
  <si>
    <t>Hangyasav 99% CHROMANORM® for LC-MS</t>
  </si>
  <si>
    <t>Ethanol</t>
  </si>
  <si>
    <t>Ethanol absolute Ph. Eur., USP</t>
  </si>
  <si>
    <t xml:space="preserve">D-(+)-Xylose </t>
  </si>
  <si>
    <t>D(+)-Xilóz GPR Rectapur, puriss.</t>
  </si>
  <si>
    <t>250g</t>
  </si>
  <si>
    <t>D-galakturonsav monohidrát, 97%</t>
  </si>
  <si>
    <t>D-raffinóz pentahidrát, ultra tiszta</t>
  </si>
  <si>
    <t>100g</t>
  </si>
  <si>
    <t>Sorbitol</t>
  </si>
  <si>
    <t>Szorbit GPR Rectapur, puriss</t>
  </si>
  <si>
    <t xml:space="preserve">MOPS </t>
  </si>
  <si>
    <t>ultra tiszta minőség</t>
  </si>
  <si>
    <t>Hygromycin B</t>
  </si>
  <si>
    <t>250mg</t>
  </si>
  <si>
    <t>Nourseothricin</t>
  </si>
  <si>
    <t>mol. biológiai célra</t>
  </si>
  <si>
    <r>
      <t>Agar-agar</t>
    </r>
    <r>
      <rPr>
        <sz val="10"/>
        <color theme="4"/>
        <rFont val="Arial"/>
        <family val="2"/>
        <charset val="238"/>
      </rPr>
      <t xml:space="preserve"> </t>
    </r>
  </si>
  <si>
    <t>bakterológiai célra</t>
  </si>
  <si>
    <t>500 g</t>
  </si>
  <si>
    <t>4-hidroxibenzhidrazid 98%</t>
  </si>
  <si>
    <t>Sarstedt pipettahegy 10 ul</t>
  </si>
  <si>
    <t>db</t>
  </si>
  <si>
    <t>Sarstedt pipettahegy 200 ul</t>
  </si>
  <si>
    <t>Sarstedt pipettahegy 1000 ul</t>
  </si>
  <si>
    <t>Pipettahegy 5 ml</t>
  </si>
  <si>
    <t>Pipettahegy 1-5ML Biohit pipettákhoz</t>
  </si>
  <si>
    <t>Steril tartály kupakkal</t>
  </si>
  <si>
    <t>70 ml steril tartály 55*44 mm kupakkal</t>
  </si>
  <si>
    <t>Sarstedt centrifugacső 15 ml</t>
  </si>
  <si>
    <t>15 ml PP cső beosztással, feliratmezővel, piros kupakkal, 120x17 mm,</t>
  </si>
  <si>
    <t>Rnáz mentes eppendorf cső, 1,5 ml</t>
  </si>
  <si>
    <t xml:space="preserve">Rnase-free eppendorf tubes 1,5 ml </t>
  </si>
  <si>
    <t>eppendorf cső, low binding</t>
  </si>
  <si>
    <t>Parafilm</t>
  </si>
  <si>
    <t>Parafilm tekercsben,szélesség 50mm</t>
  </si>
  <si>
    <t>PCR cső</t>
  </si>
  <si>
    <t>PCR tubes  PP 0.2ml</t>
  </si>
  <si>
    <t>Rnáz mentes pipettahegy, 0,1-1 ml</t>
  </si>
  <si>
    <t>Rnase-free filtered tips, 0,1 -1 ml</t>
  </si>
  <si>
    <t>Rnáz mentes pipettahegy, 0,5-10 ul</t>
  </si>
  <si>
    <t>Rnase-free filtered tips, 0,5-10 ul</t>
  </si>
  <si>
    <t>Rnáz mentes pipettahegy, 300 ul</t>
  </si>
  <si>
    <t>Rnase-free filtered tips, 300 ul</t>
  </si>
  <si>
    <t>96 lyukas plate</t>
  </si>
  <si>
    <t>ÖSSZESEN:</t>
  </si>
  <si>
    <t xml:space="preserve">5 ml-es eldobható fecskendő </t>
  </si>
  <si>
    <t>Luer-Slip csatlakozóval, HPLC minősített, nem steril</t>
  </si>
  <si>
    <t>25 mm-es ProFill™ Fecskendő előtétszűrő /kék/ -</t>
  </si>
  <si>
    <t>Regenerált Cellulóz ( RC ) - Pórusméret 0,20 μm</t>
  </si>
  <si>
    <t>25 mm-es ProFill™ Fecskendő előtétszűrő /sárga/ -</t>
  </si>
  <si>
    <t>Regenerált Cellulóz ( RC ) - Pórusméret 0,45 μm</t>
  </si>
  <si>
    <t>25 mm-es ProFill™ Fecskendő előtétszűrő /világoskék/ -</t>
  </si>
  <si>
    <t>Nylon (PA) - Pórusméret 0,20 μm</t>
  </si>
  <si>
    <t>25 mm-es ProFill™ Fecskendő előtétszűrő /világoszöld/-</t>
  </si>
  <si>
    <t>Nylon (PA) - Pórusméret 0,45 μm</t>
  </si>
  <si>
    <t>11 mm-es Alumínium kupak, színtelen lakkal, 5,6 mm-es lyukkal</t>
  </si>
  <si>
    <t>Piros gumi/PTFE beige, keménység 45° shore, A, 1,0 mm-es</t>
  </si>
  <si>
    <t>1,5 ml-es Mintatartó üveg 11 mm-es peremmel</t>
  </si>
  <si>
    <t>32x11,6 mm-es, barna, 1. hidr.oszt., feliratmezővel, szintjelöléssel</t>
  </si>
  <si>
    <t>32x11,6 mm-es, átlátszó, 1. hidr. oszt.</t>
  </si>
  <si>
    <t>20 mm-es Mágnesezhető kupak, 8 mm-es lyukkal</t>
  </si>
  <si>
    <t>arany lakkozással, UltraClean™ Szilikon fehér/PTFE kék, keménység 55° shore A, 1,5 mm-es szeptummal</t>
  </si>
  <si>
    <t>20 ml-es Peremes SPME üveg</t>
  </si>
  <si>
    <t>75,5x22,5 mmes, átlátszó, 1. hidr.oszt. speciális perem és HS lekerekített aljjal</t>
  </si>
  <si>
    <t xml:space="preserve">20 mm-es fiola fém nyitó fogó </t>
  </si>
  <si>
    <t>Alumínium kupakokhoz
állítható peremező magassággal</t>
  </si>
  <si>
    <t>20 mm-es fiola fém lezáró fogó</t>
  </si>
  <si>
    <t>11 mm-es fiola fém nyitó fogó</t>
  </si>
  <si>
    <t>11 mm-es fiola fém lezáró fogó</t>
  </si>
  <si>
    <t>Membránszűrő, 47 mm, 0,2 um, PTFE, hidrofób</t>
  </si>
  <si>
    <t>Membránszűrő, 47 mm, 0,2 um, PVDF, hidrofil</t>
  </si>
  <si>
    <t>Fecskendőszűrő</t>
  </si>
  <si>
    <t xml:space="preserve">Millex-GP, 0 22 µm, PES, 33 mm, sterile </t>
  </si>
  <si>
    <t>Fecskendő tű nélkül, 10 ml</t>
  </si>
  <si>
    <t>Syringe PP/PE without needle, 10 ml</t>
  </si>
  <si>
    <t>100 db/csomag</t>
  </si>
  <si>
    <t>Fecskendő tű nélkül, 20 ml</t>
  </si>
  <si>
    <t>Syringe PP/PE without needle, 20 ml</t>
  </si>
  <si>
    <t>Laboratóriumi folyadéküveg, 1 L, csavaros kupak</t>
  </si>
  <si>
    <t>Laboratory bottles, 1000 ml, pressure plus+, narrow mouth, with thread GL 45, Pressure resistance conforms to DIN ISO 1595, Vacuum/pressure resistant from –1 to 1.5 bar (based on ISO 4796-1)</t>
  </si>
  <si>
    <t>Edényekre illeszthető szűrőtartó, 500 ml, Nalgene®</t>
  </si>
  <si>
    <t>500 ml, 13,3 cm2 szűrőfelülettel, GL45 menettel, vákuumszűréshez</t>
  </si>
  <si>
    <t>Alkatrészek 500 ml-es szűrőtölcsérhez</t>
  </si>
  <si>
    <t>2 O-gyűrű a tetőhöz, 4 O-gyűrű a szűrőtartóhoz</t>
  </si>
  <si>
    <t>Kit</t>
  </si>
  <si>
    <t>SPME fiber assembly</t>
  </si>
  <si>
    <t>for use with manual holder, size 24 ga, Carbowax-Polyethylene Glycol (PEG) coating</t>
  </si>
  <si>
    <t>csomag</t>
  </si>
  <si>
    <t>SPME fiber kit</t>
  </si>
  <si>
    <t>for use with manual holder, size 24 ga
• 75μm Carboxen/polydimethylsiloxane coating
• 65μm polydimethylsiloxane/divinylbenzene coating
• 85μm Polyacrylate coating</t>
  </si>
  <si>
    <t>SPME StableFlex™ fiber kit</t>
  </si>
  <si>
    <t>for use with manual holder, size 24 ga, 
• 65μm PDMS/DVB coating
• 50/30μm DVB/Carboxen/PDMS coating
• 85μm Carboxen/PDMS coating
• 85μm Polyacrylate coating</t>
  </si>
  <si>
    <t xml:space="preserve">SPME fiber assembly </t>
  </si>
  <si>
    <t>for use with manual holder, size 24 ga, Divinylbenzene/Carboxen/Polydimethylsiloxane (DVB/CAR/PDMS) coating</t>
  </si>
  <si>
    <t>Inlet Liner, Direct (SPME) Type, Straight Design </t>
  </si>
  <si>
    <t>silanized glass inlet liner for capillary injection ports. Fits Shimadzu (17A) [with SPL-17 Injector] 
(ID: 0.75 mm, Length: 95 mm, OD: 5.0 mm)</t>
  </si>
  <si>
    <t>Analitikai kolonna C18</t>
  </si>
  <si>
    <t>250x4,6 mm 5 μm, low bleed, lcms compatible</t>
  </si>
  <si>
    <t>Analitikai kolonna C18-AQ</t>
  </si>
  <si>
    <t>150x4,6 mm 3 μm, integral polar functionality, compatible with 100% water mobile phase</t>
  </si>
  <si>
    <t>Analitikai kolonna C18 héjszerkezetű</t>
  </si>
  <si>
    <t>Analitikai kolonna C8</t>
  </si>
  <si>
    <t>250x4,6 mm 5 μm</t>
  </si>
  <si>
    <t>Analitikai kolonna C18-Amide</t>
  </si>
  <si>
    <t>250x4,6 mm 3 μm, C18-Amide</t>
  </si>
  <si>
    <t>Analitikai kolonna HILIC</t>
  </si>
  <si>
    <t>Hélium 6.0 › 99.9999 % palacktöltet
palackbérlet nélkül</t>
  </si>
  <si>
    <t>töltet</t>
  </si>
  <si>
    <t>Egyszerhasználatos nitril gumikesztyű</t>
  </si>
  <si>
    <t>ABEK2P3 szűrőbetét félálarchoz</t>
  </si>
  <si>
    <t>Bajonettzáras csatlakozás</t>
  </si>
  <si>
    <t>Légzésvédő félálarc</t>
  </si>
  <si>
    <t xml:space="preserve">Analitikai kolonna </t>
  </si>
  <si>
    <t>250x4,6 mm 5 um, carbohydrate analysis, compatible with ELSD</t>
  </si>
  <si>
    <t>liter</t>
  </si>
  <si>
    <t>DNA ladder 1 kb (5*50 ug)</t>
  </si>
  <si>
    <t>500 db/csomag</t>
  </si>
  <si>
    <t>polypropilene filter for micelium</t>
  </si>
  <si>
    <t>tekercs</t>
  </si>
  <si>
    <t>PP filter cloth, 5 metre</t>
  </si>
  <si>
    <t>RNS izoláló kit</t>
  </si>
  <si>
    <t>Ssz</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</si>
  <si>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</si>
  <si>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</si>
  <si>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</si>
  <si>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</si>
  <si>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</si>
  <si>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</si>
  <si>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</si>
  <si>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</si>
  <si>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</si>
  <si>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</si>
  <si>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</si>
  <si>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</si>
  <si>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</si>
  <si>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</si>
  <si>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</si>
  <si>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</si>
  <si>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</si>
  <si>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</si>
  <si>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</si>
  <si>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</si>
  <si>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</si>
  <si>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</si>
  <si>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</si>
  <si>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</si>
  <si>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</si>
  <si>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</si>
  <si>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</si>
  <si>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</si>
  <si>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</si>
  <si>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</si>
  <si>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</si>
  <si>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</si>
  <si>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</si>
  <si>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</si>
  <si>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</si>
  <si>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</si>
  <si>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</si>
  <si>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</si>
  <si>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</si>
  <si>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</si>
  <si>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</si>
  <si>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</si>
  <si>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</si>
  <si>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</si>
  <si>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4-hydroxybenzoic acid hydrazide (PAHBAH)</t>
  </si>
  <si>
    <t>D-(+)-Raffinose pentahydrate</t>
  </si>
  <si>
    <t>Sodium acetate anhydrous, for molecular biology</t>
  </si>
  <si>
    <t>D(+)-Galacturonic acid monohydrate</t>
  </si>
  <si>
    <t>amplifikálandó DNS szakasz lemásolásához</t>
  </si>
  <si>
    <r>
      <t>Qubit® Assay Tubes</t>
    </r>
    <r>
      <rPr>
        <sz val="10"/>
        <color theme="4"/>
        <rFont val="Arial"/>
        <family val="2"/>
        <charset val="238"/>
      </rPr>
      <t xml:space="preserve"> </t>
    </r>
  </si>
  <si>
    <t>Phire Plant Direct PCR Kit (100)</t>
  </si>
  <si>
    <t>Accugene water</t>
  </si>
  <si>
    <t>Phire Hot Start II DNA Polymerase, 1000 rxns</t>
  </si>
  <si>
    <t>Qubit® dsDNA HS Assay Kit</t>
  </si>
  <si>
    <t>készlet DNS koncentráció méréshez
500 reakció</t>
  </si>
  <si>
    <t>(készlet RNS koncentráció méréshez)
500 reakció</t>
  </si>
  <si>
    <t>Qubit® RNA HS Assay Kit</t>
  </si>
  <si>
    <t xml:space="preserve">Loading dye </t>
  </si>
  <si>
    <t>készlet DNS enzimatikus amplifikálásához</t>
  </si>
  <si>
    <t>vékonyfalú polipropilén csövek fluorométerhez</t>
  </si>
  <si>
    <t>Nettó egységár (Ft)</t>
  </si>
  <si>
    <t>Genkwanin</t>
  </si>
  <si>
    <t>analytical standard, ≥98.0% (HPLC)</t>
  </si>
  <si>
    <t>Hispidulin</t>
  </si>
  <si>
    <t>25 mg</t>
  </si>
  <si>
    <t>Luteolin-7-O-β-D-glucuronide</t>
  </si>
  <si>
    <t>primary pharmaceutical reference standard </t>
  </si>
  <si>
    <t>Kaempferol 3-glucoside</t>
  </si>
  <si>
    <t>Quercetin 3-glucoside</t>
  </si>
  <si>
    <t>Hesperidin</t>
  </si>
  <si>
    <t>analytical standard, ≥97.0% (HPLC)</t>
  </si>
  <si>
    <t>4-O-Caffeoylquinic acid</t>
  </si>
  <si>
    <t>≥98.0%</t>
  </si>
  <si>
    <t>Ferrocenecarboxylic acid</t>
  </si>
  <si>
    <t>purum, ≥97.0% (Fe)</t>
  </si>
  <si>
    <t>5-Amino-2,3-dihydro-1,4-phthalazinedione (Luminol)</t>
  </si>
  <si>
    <t>≥97% (HPLC)</t>
  </si>
  <si>
    <t>Potassium phosphate monobasic (Potassium dihydrogen phosphate)</t>
  </si>
  <si>
    <t>powder, ≥99.0%</t>
  </si>
  <si>
    <t>1 kg</t>
  </si>
  <si>
    <t>Sodium phosphate dibasic dodecahydrate</t>
  </si>
  <si>
    <t>BioXtra, ≥99.0% (T)</t>
  </si>
  <si>
    <t>4-Nitrophenol</t>
  </si>
  <si>
    <t>powder, spectrophotometric grade</t>
  </si>
  <si>
    <t>Catalase from bovine liver</t>
  </si>
  <si>
    <t>lyophilized powder, ≥10,000 units/mg protein</t>
  </si>
  <si>
    <t>500 mg</t>
  </si>
  <si>
    <t>Invertase Activity Assay Kit</t>
  </si>
  <si>
    <t>sufficient for 100 colorimetric or fluorometric tests</t>
  </si>
  <si>
    <t>α-Glucosidase from Saccharomyces cerevisiae</t>
  </si>
  <si>
    <t>recombinant, expressed in proprietary host, lyophilized powder, ≥100 units/mg protein </t>
  </si>
  <si>
    <t>750 Unit</t>
  </si>
  <si>
    <t>4-Nitrophenyl α-D-glucopyranoside</t>
  </si>
  <si>
    <t>premium quality, ≥99%</t>
  </si>
  <si>
    <t>Invertase from baker's yeast (S. cerevisiae)</t>
  </si>
  <si>
    <t>Grade VII, ≥300 units/mg solid</t>
  </si>
  <si>
    <t>Taka-Diastase from Aspergillus oryzae</t>
  </si>
  <si>
    <t>powder, slightly beige, ~100 U/mg</t>
  </si>
  <si>
    <t>Amylase Activity Assay Kit</t>
  </si>
  <si>
    <t>Sufficient for 100 colorimetric tests; p-nitrofenol based spectophotometric detection method</t>
  </si>
  <si>
    <t>Kataláz aktivitás kolorimetriás/fluorometriás esszé kit (catalase assay)</t>
  </si>
  <si>
    <t>Catalase Assay Kit is used for measuring catalase activity, colorimetric, fluorometric detection, suitable sample: biological fluid or food sample, 1*100 assays</t>
  </si>
  <si>
    <t>db (100 assays)</t>
  </si>
  <si>
    <t>ACE EXCEL 5 C18 HPLC KOLONNA</t>
  </si>
  <si>
    <t>C18 HPLC kolonna, 250x4,6 mm, 5 µm</t>
  </si>
  <si>
    <t>Üvegmosókefe</t>
  </si>
  <si>
    <t>Nylonsörte, fej átmérő 44 mm, trimming length 125 mm</t>
  </si>
  <si>
    <t>5 db</t>
  </si>
  <si>
    <t>Természetes sörte, fej átmérő 35 mm, trimming length 100 mm</t>
  </si>
  <si>
    <t>Kémcsőkefe</t>
  </si>
  <si>
    <t>Nylonsörte, fej átmérő 19 mm, trimming length 81 mm</t>
  </si>
  <si>
    <t>Nylonsörte, fej átmérő 11 mm, trimming length 75 mm</t>
  </si>
  <si>
    <t xml:space="preserve">Műanyagküvetta </t>
  </si>
  <si>
    <t>10 mm opt. úthossz, 2,5 ml térf., polisztirol, egyszerhasználatos</t>
  </si>
  <si>
    <t>Kromatográfiás mintatartó edény (vial)</t>
  </si>
  <si>
    <t>32*11,6 mm; 1,5 ml. Barna üveg, címkével. Csavarzáras.</t>
  </si>
  <si>
    <t>Gömblombik, csiszolatos szájú</t>
  </si>
  <si>
    <t>100 ml; NS 29/32; boroszilikát 3.3, dugó nélkül</t>
  </si>
  <si>
    <t>Fecskendő</t>
  </si>
  <si>
    <t>3 ml, luer kúp, tű nélkül</t>
  </si>
  <si>
    <t>Fecskendőszűrő 0,2 mikronos</t>
  </si>
  <si>
    <t>Soxhlet kivonatolóhüvely (gyűszű)</t>
  </si>
  <si>
    <t>22*80 mm, üvegszál</t>
  </si>
  <si>
    <t>Soxhlet kivonatoló feltét Allihn-hűtővel 100 ml</t>
  </si>
  <si>
    <t>100 ml extrakciós kapacitás/250 ml lombiktf., NS 40/45</t>
  </si>
  <si>
    <t>1 db</t>
  </si>
  <si>
    <t>Exszikkátor, üveg, vákuumozható, DN 200</t>
  </si>
  <si>
    <t>270 mm külső átm.*315 mm magasság, csappal, boroszilikát  3.3</t>
  </si>
  <si>
    <t>Mintatartó edény (vizeletes pohár), műa., csavarzáras</t>
  </si>
  <si>
    <t>Mágneses keverőbot, kereszt alakú</t>
  </si>
  <si>
    <t>10 mm átm., 5 mm magasság, PTFE</t>
  </si>
  <si>
    <t>Mágneses keverőbot</t>
  </si>
  <si>
    <t>12 mm*8 mm, levehető gyűrűs, PTFE</t>
  </si>
  <si>
    <t>Jégakku 400 g-os</t>
  </si>
  <si>
    <t xml:space="preserve">162*95*33 mm </t>
  </si>
  <si>
    <t>Analitikai standardok, finomvegyszerek, enzimek</t>
  </si>
  <si>
    <t>Analitikai standardok, finomvegyszerek, enzimek - GINOP-2.3.2</t>
  </si>
  <si>
    <t>Analitikai standardok, finomvegyszerek, enzimek - EFOP-3.6.1</t>
  </si>
  <si>
    <t>MINDÖSSZESEN</t>
  </si>
  <si>
    <t>Általános vegyszerek - GINOP-2.3.2</t>
  </si>
  <si>
    <t>Általános vegyszerek - EFOP-3.6.1</t>
  </si>
  <si>
    <t xml:space="preserve">Nettó ár a mennyiségre vonatkozóan (Ft) </t>
  </si>
  <si>
    <t>Kromatográfiás oszlopok</t>
  </si>
  <si>
    <t>Kromatográfiás oszlopok - EFOP-3.6.1</t>
  </si>
  <si>
    <t>Kromatográfiás oszlopok - GINOP-2.3.2</t>
  </si>
  <si>
    <t>Általános laboreszközök (védőeszközök, üveg- és műanyag eszközök)</t>
  </si>
  <si>
    <t>Általános laboreszközök (védőeszközök, üveg- és műanyag eszközök) - GINOP-2.3.2</t>
  </si>
  <si>
    <t>Általános laboreszközök (védőeszközök, üveg- és műanyag eszközök) - EFOP-3.6.1</t>
  </si>
  <si>
    <t>Kromatográfiás fogyóanyagok - GINOP-2.3.2</t>
  </si>
  <si>
    <t>Molekuláris biológiai kit-ek - GINOP-2.3.2</t>
  </si>
  <si>
    <t>Analitikai vizsgálatokhoz szükséges nagy tisztaságú gázok - GINOP-2.3.2</t>
  </si>
  <si>
    <t>Szintézis termékek - GINOP-2.3.2</t>
  </si>
  <si>
    <t>SPME eszközök, anyagok - GINOP-2.3.2</t>
  </si>
  <si>
    <t>Általános vegyszerek</t>
  </si>
  <si>
    <t>Kromatográfiás fogyóanyagok</t>
  </si>
  <si>
    <t>Molekuláris biológiai kit-ek</t>
  </si>
  <si>
    <t>Analitikai vizsgálatokhoz szükséges nagy tisztaságú gázok</t>
  </si>
  <si>
    <t>Szintézis termékek</t>
  </si>
  <si>
    <t>SPME eszközök, anyagok</t>
  </si>
  <si>
    <t>LABORATÓRIUMI ANYAGOK, FOGYÓESZKÖZÖK</t>
  </si>
  <si>
    <t>GINOP-2.3.2</t>
  </si>
  <si>
    <t>EFOP-3.6.1</t>
  </si>
  <si>
    <t>nettó</t>
  </si>
  <si>
    <t>bruttó</t>
  </si>
  <si>
    <t>100 g in glass bottle</t>
  </si>
  <si>
    <t>4-methyl-4-mercapto pentan-2-one</t>
  </si>
  <si>
    <t>powder, white, ≥150 U/g</t>
  </si>
  <si>
    <t>10 mg in glass bottle</t>
  </si>
  <si>
    <t>Used to esterify complex mixtures of phenols and alcohols for analysis by GCMS</t>
  </si>
  <si>
    <t>tisztaság: &gt;99.9999 %, 
50 literes palackban, 200 bar nyomással, 9.1 m3 töltettel, szelepcsatlakozás  W 21.8x1/14" 
Szennyezők:    
O2 &lt; 0.5 ppm
N2 &lt; 0.5 ppm
H2O &lt; 0.5 ppm
H2 &lt; 0.5 ppm
CnHm &lt; 0.1 ppm
CO/CO2 &lt; 0.1 ppm
Ne &lt; 0.5 ppm</t>
  </si>
  <si>
    <t xml:space="preserve">1. </t>
  </si>
  <si>
    <t>Phire Plant Direct Kit</t>
  </si>
  <si>
    <t xml:space="preserve">2. </t>
  </si>
  <si>
    <t>Mikroszkópi fedőlemez</t>
  </si>
  <si>
    <t>Mikroszkópi tárgylemez</t>
  </si>
  <si>
    <t>Mikroszkópi tárgylemez, üveg, 76,2 X 25,4 mm, vastagsága 1,0-1,2 mm</t>
  </si>
  <si>
    <t>Mikroszkópi fedőlemez, 14x14 mm, vastagsága 0,13-0,17 mm</t>
  </si>
  <si>
    <t xml:space="preserve">3. </t>
  </si>
  <si>
    <t>Eppendorf cső</t>
  </si>
  <si>
    <t xml:space="preserve">Csipesz (16,5 cm fogászati) </t>
  </si>
  <si>
    <t xml:space="preserve">4. </t>
  </si>
  <si>
    <t xml:space="preserve">5. </t>
  </si>
  <si>
    <t>Csavaros szilikon szigetelésű üveg (1000 ml)</t>
  </si>
  <si>
    <t>Műanyag Centrifuga cső kupakkal 50 ml</t>
  </si>
  <si>
    <t>Műanyag Centrifuga cső kupakkal 15 ml</t>
  </si>
  <si>
    <t>Soda lime indikátorral 1,0-2,5 mm-ig</t>
  </si>
  <si>
    <t>Szilikagél indikátorral 2-6 mm-ig</t>
  </si>
  <si>
    <t>Szilikagél indikátorral 2-6 mm mérettartományban, infravörös gázanalízishez, 2 x 1000g</t>
  </si>
  <si>
    <t>DTT</t>
  </si>
  <si>
    <t>1000 g</t>
  </si>
  <si>
    <t>(±)-Abscisic acid</t>
  </si>
  <si>
    <t>Etanol 96%</t>
  </si>
  <si>
    <t>Euparal mounting medium is specifically intended for wholemounts of small-bodied insects such as mosquito larvae, aphids, or thrips taken directly from 95% alcohol. It is a permanent synthetic substitute for Canada Balsam, but imparts a slight clearing action. Packed in amber glass bottles.</t>
  </si>
  <si>
    <t xml:space="preserve">6. </t>
  </si>
  <si>
    <t>Euparal mikroszkópi beágyazó anyag</t>
  </si>
  <si>
    <t>Általános laboreszközök - EFOP-3.6.1 - Biológiai modul</t>
  </si>
  <si>
    <t>Általános vegyszerek - EFOP-3.6.1 - Biológiai modul</t>
  </si>
  <si>
    <t>Molekuláris biológiai kit-ek -EFOP-3.6.1 - Biológiai modul</t>
  </si>
  <si>
    <t>50 db/csomag</t>
  </si>
  <si>
    <t>1000 db/csomag</t>
  </si>
  <si>
    <t>2 db/csomag</t>
  </si>
  <si>
    <t>25 db/csomag</t>
  </si>
  <si>
    <t>300 db/csomag</t>
  </si>
  <si>
    <t>10 db/csomag</t>
  </si>
  <si>
    <t>40 db/csomag</t>
  </si>
  <si>
    <t>Üvegfiola 30 ml</t>
  </si>
  <si>
    <t>Üvegfiola 27,5×72,5 mm</t>
  </si>
  <si>
    <t>Screw Cap Micro Tube, 2 ml, PP, with smear edge, with knurls, with attached cap screwed on, no print, sterile, 100 pcs./bag</t>
  </si>
  <si>
    <t>Phire Plant Direct Kit Thermo Scientific™ 
Thermo Scientific Phire Plant Direct PCR Kit is designed to amplify DNA directly from plant samples. No DNA purification is required prior to PCR. The kit is based on Phire Hot Start II DNA Polymerase, a specially engineered enzyme with a DNA binding domain. The unique features of this DNA polymerase make it extremely robust and tolerant of many PCR inhibitors present in plant, fungi and bacteria.
The kit includes a complete set of optimized PCR reagents as well as detailed protocols for different sample types, making it an ideal choice for amplification of plant DNA. In addition, the kit includes control primers for positive control reactions.The Control Primers amplify a highly conserved region of chloroplast DNA and are universal for many plant species.</t>
  </si>
  <si>
    <t>DL-Dithiothreitol
≥98% (HPLC), ≥99.0% (titration)
Synonym: threo-1,4-Dimercapto-2,3-butanediol, Cleland’s reagent, DTT</t>
  </si>
  <si>
    <t>ETANOL 96 %
(ETHANOLUM (96 PER CENTUM), ETHANOL 96 %, ALCOHOLUM 96 %, ALKOHOL 96-os, ETIL-ALKOHOL)
C2H6O 
ADR: UN 1170 ETANOL, 3, II
M: 46,07 g/mol
Sűrűség: 0,80 g/ml</t>
  </si>
  <si>
    <t>(±)-Abscisic acid
1 Product Result  
Match Criteria: Product Name
Tulajdonságok
(±)-Abscisic acid BioReagent, plant cell culture tested, ≥98.5% (HPLC)
Synonym: (2Z,4E)-5-(1-Hydroxy-2,6,6-trimethyl-4-oxo-2-cyclohexen-1-yl)-3-methyl-2,4-pentadienoic acid, ABA, Dormin
A1049 BioReagent, plant cell culture tested, ≥98.5% (HPLC) (Sigma)</t>
  </si>
  <si>
    <t>20 ml</t>
  </si>
  <si>
    <t>FastRuler™ Low Range DNA Ladder, ready to use, 2x 500 ul</t>
  </si>
  <si>
    <t>5 μl in 100 ml of agarose gel, non-mutagenic, non-toxic, non-carcinogenic</t>
  </si>
  <si>
    <t>FastRuler™ Middle Range DNA Ladder, ready to use, 2x 500 ul</t>
  </si>
  <si>
    <t>Ajánlati ár</t>
  </si>
  <si>
    <r>
      <t xml:space="preserve">szakmai ajánlat 
(AD 9. pontja szerint </t>
    </r>
    <r>
      <rPr>
        <b/>
        <sz val="9"/>
        <color rgb="FFFF0000"/>
        <rFont val="Calibri"/>
        <family val="2"/>
        <charset val="238"/>
        <scheme val="minor"/>
      </rPr>
      <t>AJÁNLATTEVŐ ÁLTAL</t>
    </r>
    <r>
      <rPr>
        <b/>
        <sz val="9"/>
        <color theme="1"/>
        <rFont val="Calibri"/>
        <family val="2"/>
        <charset val="238"/>
        <scheme val="minor"/>
      </rPr>
      <t xml:space="preserve"> kitöltendő</t>
    </r>
  </si>
  <si>
    <t xml:space="preserve">150x4,6 mm, legalább 5 μm pórusméret, HILIC, módosítatlan szilikagél állófázisú </t>
  </si>
  <si>
    <t>Pipettahegy színtelen, Biohit, Eppendorf és Gilson pipettához kompatibilis</t>
  </si>
  <si>
    <t>Pipettahegy 0,5-200 ul Biohit, Eppendorf és Gilson pipettához kompatibilis</t>
  </si>
  <si>
    <t>Pipettahegy 100-1000 ul Biohit, Eppendorf és Gilson pipettához kompatibilis</t>
  </si>
  <si>
    <t>47 mm, 0,2 um, hidrofób PTFE, autoklávozható, HPLC grade, autoklávozható és a szűrt minták HPLC-vel mérhetőek</t>
  </si>
  <si>
    <t>47 mm, 0,2 um, hidrofil, PVDF, autoklávozható, HPLC grade autoklávozható és a szűrt minták HPLC-vel mérhetőek</t>
  </si>
  <si>
    <t xml:space="preserve">Mikrotesztlap 96 mélyedéssel, lapos aljjal,  kb. 250-300 ul munkatérfogattal, </t>
  </si>
  <si>
    <t>Low-binding eppendorf csövek, 1,5 ml, fehérjére nézve</t>
  </si>
  <si>
    <t>Műanyag Centrifuga cső kupakkal 50 ml, steril talpas</t>
  </si>
  <si>
    <t>Műanyag Centrifuga cső kupakkal 15 ml, steril</t>
  </si>
  <si>
    <t>Csipesz (16,5 cm fogászati), fém, egyenes, hegyes végű</t>
  </si>
  <si>
    <t>Csavaros, szilikon szigetelésű kupakos üveg (1000 ml)</t>
  </si>
  <si>
    <t>Methanol, HPLC Grade, 99.8+%</t>
  </si>
  <si>
    <t>Na-acetát, mol. biológiai cél</t>
  </si>
  <si>
    <t>Oligonucleotid</t>
  </si>
  <si>
    <t>1500, 850, 400, 200 és 50 molekulaméretek</t>
  </si>
  <si>
    <t>5000, 2000, 850, 400 és 100 molekulaméretek</t>
  </si>
  <si>
    <t>50 prep, gomba és növényi mintákhoz, mini mennyiségben</t>
  </si>
  <si>
    <t>mesterségesen szintetizált, szimpla szálú, nukleotid, 25 nmol (2 OD) primerenként,
standard tisztítás</t>
  </si>
  <si>
    <t>150x4,6 mm 2,5-3 μm, SuperC18 core-shell, LCMS-kompatibilis, pH stabilitás 1.5-11.5</t>
  </si>
  <si>
    <t>Nem steril, hosszított (300 mm), M-es méret, texturált ujjbegyek, latex és szilikonmentes, 
EN 374, EN 455-1/-2/-3, EN 421; III. kategória, 89/686/EEC; AQL 0,65 Élelmiszerrel érintkezésbe kerülhet, púdermentes</t>
  </si>
  <si>
    <t>Nem steril, M-es méret, texturált ujjbegyek, latex és szilikonmentes
EN 374, EN 455-1/-2/-3, EN 421; III. kategória, 89/686/EEC; AQL 0,65 Élelmiszerrel érintkezésbe kerülhet, púdermentes</t>
  </si>
  <si>
    <t>Többször használható, szilikon, cserélhető bajonettzáras szűrőbetéttel, kilégzőszelep (EN 140), Védelmi szint: A2 B2 E2 K2 P3
M-es méret</t>
  </si>
  <si>
    <t>Pipettahegy gel loading, 1-200 ul</t>
  </si>
  <si>
    <t>Gel loading pipette tips, 1-200 ul</t>
  </si>
  <si>
    <t>25 mm átm., 0,2 mikron pórus; cellulóz vagy CA, nem steril.</t>
  </si>
  <si>
    <t>120-150 ml, nem steril, ömlesztett, fehér kupakos</t>
  </si>
  <si>
    <t>Acetonitril, szárított (max. 0,007% H2O) CHROMANORM® Reag. Ph. Eur., USP, ACS, super gradient grade HPLC/UHPLC</t>
  </si>
  <si>
    <t>Nucleic Acid Staining Solution, 20000x</t>
  </si>
  <si>
    <t>molekurális biológiai tisztaságú víz</t>
  </si>
  <si>
    <t>Nukleinsav elektroforézishez, 5*1 ml, ready to use oldat</t>
  </si>
  <si>
    <t>DNS izoláló készlet, 100-150 mintára</t>
  </si>
  <si>
    <t>Forensic DNA isolation kit</t>
  </si>
  <si>
    <t>Soda lime indikátorral 1-2,5 mm mérettartományban, infravörös gázanalízishez</t>
  </si>
  <si>
    <t>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</si>
</sst>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Ft-40E]"/>
    <numFmt numFmtId="165" formatCode="#,##0\ &quot;Ft&quot;"/>
  </numFmts>
  <fonts count="18" x14ac:knownFonts="1">
    <font>
      <sz val="11"/>
      <color theme="1"/>
      <name val="Calibri"/>
      <family val="2"/>
      <scheme val="minor"/>
    </font>
    <font>
      <b/>
      <sz val="10"/>
      <color theme="1"/>
      <name val="Arial"/>
      <family val="2"/>
      <charset val="238"/>
    </font>
    <font>
      <b/>
      <sz val="10"/>
      <color rgb="FF000000"/>
      <name val="Arial"/>
      <family val="2"/>
      <charset val="238"/>
    </font>
    <font>
      <sz val="10"/>
      <color theme="1"/>
      <name val="Arial"/>
      <family val="2"/>
      <charset val="238"/>
    </font>
    <font>
      <sz val="10"/>
      <name val="Arial"/>
      <family val="2"/>
      <charset val="238"/>
    </font>
    <font>
      <sz val="10"/>
      <color rgb="FF000000"/>
      <name val="Arial"/>
      <family val="2"/>
      <charset val="238"/>
    </font>
    <font>
      <i/>
      <sz val="10"/>
      <name val="Arial"/>
      <family val="2"/>
      <charset val="238"/>
    </font>
    <font>
      <sz val="10"/>
      <color theme="4"/>
      <name val="Arial"/>
      <family val="2"/>
      <charset val="238"/>
    </font>
    <font>
      <sz val="9"/>
      <color rgb="FF000000"/>
      <name val="Arial"/>
      <family val="2"/>
      <charset val="238"/>
    </font>
    <font>
      <b/>
      <sz val="14"/>
      <color rgb="FFFF0000"/>
      <name val="Arial"/>
      <family val="2"/>
      <charset val="238"/>
    </font>
    <font>
      <b/>
      <sz val="11"/>
      <color rgb="FFFF0000"/>
      <name val="Arial"/>
      <family val="2"/>
      <charset val="238"/>
    </font>
    <font>
      <sz val="10"/>
      <color rgb="FF333333"/>
      <name val="Arial"/>
      <family val="2"/>
      <charset val="238"/>
    </font>
    <font>
      <u/>
      <sz val="11"/>
      <color theme="10"/>
      <name val="Calibri"/>
      <family val="2"/>
      <scheme val="minor"/>
    </font>
    <font>
      <sz val="11"/>
      <color theme="10"/>
      <name val="Calibri"/>
      <family val="2"/>
      <scheme val="minor"/>
    </font>
    <font>
      <b/>
      <sz val="12"/>
      <name val="Arial"/>
      <family val="2"/>
      <charset val="238"/>
    </font>
    <font>
      <sz val="10"/>
      <color indexed="8"/>
      <name val="MS Sans Serif"/>
    </font>
    <font>
      <b/>
      <sz val="9"/>
      <color theme="1"/>
      <name val="Calibri"/>
      <family val="2"/>
      <charset val="238"/>
      <scheme val="minor"/>
    </font>
    <font>
      <b/>
      <sz val="9"/>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12" fillId="0" borderId="0" applyNumberFormat="0" applyFill="0" applyBorder="0" applyAlignment="0" applyProtection="0"/>
    <xf numFmtId="0" fontId="15" fillId="0" borderId="0"/>
  </cellStyleXfs>
  <cellXfs count="19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wrapText="1"/>
    </xf>
    <xf numFmtId="0" fontId="3" fillId="2" borderId="1" xfId="0" applyFont="1" applyFill="1" applyBorder="1" applyAlignment="1">
      <alignment vertical="center"/>
    </xf>
    <xf numFmtId="1" fontId="3" fillId="0" borderId="1" xfId="0" applyNumberFormat="1" applyFont="1" applyFill="1" applyBorder="1" applyAlignment="1">
      <alignment horizontal="center" vertical="center"/>
    </xf>
    <xf numFmtId="0" fontId="4" fillId="2" borderId="1" xfId="0" applyFont="1" applyFill="1" applyBorder="1" applyAlignment="1">
      <alignment vertical="center"/>
    </xf>
    <xf numFmtId="9" fontId="3" fillId="0" borderId="1" xfId="0" applyNumberFormat="1"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left" wrapText="1"/>
    </xf>
    <xf numFmtId="0" fontId="3" fillId="0" borderId="1" xfId="0" applyFont="1" applyFill="1" applyBorder="1" applyAlignment="1">
      <alignment horizontal="center" vertical="center"/>
    </xf>
    <xf numFmtId="0" fontId="3" fillId="0" borderId="1" xfId="0" applyFont="1" applyBorder="1" applyAlignment="1">
      <alignment horizontal="left" wrapText="1"/>
    </xf>
    <xf numFmtId="9" fontId="3" fillId="0" borderId="1" xfId="0" applyNumberFormat="1" applyFont="1" applyBorder="1" applyAlignment="1">
      <alignment horizontal="left" wrapText="1"/>
    </xf>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xf numFmtId="164" fontId="3"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5" fontId="3" fillId="0" borderId="1" xfId="0" applyNumberFormat="1" applyFont="1" applyBorder="1" applyAlignment="1">
      <alignment horizontal="right"/>
    </xf>
    <xf numFmtId="0" fontId="4" fillId="0" borderId="1" xfId="0" applyFont="1" applyBorder="1" applyAlignment="1">
      <alignment wrapText="1"/>
    </xf>
    <xf numFmtId="0" fontId="4" fillId="0" borderId="1" xfId="0" applyFont="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0" xfId="0" applyFont="1" applyAlignment="1">
      <alignment horizontal="center"/>
    </xf>
    <xf numFmtId="0" fontId="5" fillId="0" borderId="1" xfId="0" applyFont="1" applyBorder="1" applyAlignment="1">
      <alignment vertical="center" wrapText="1"/>
    </xf>
    <xf numFmtId="2" fontId="3" fillId="2" borderId="1" xfId="0" applyNumberFormat="1" applyFont="1" applyFill="1" applyBorder="1" applyAlignment="1">
      <alignment horizontal="left" vertical="center" wrapText="1"/>
    </xf>
    <xf numFmtId="164" fontId="3" fillId="0" borderId="1" xfId="0" applyNumberFormat="1" applyFont="1" applyBorder="1" applyAlignment="1">
      <alignment vertical="center" wrapText="1"/>
    </xf>
    <xf numFmtId="164" fontId="3" fillId="0" borderId="1" xfId="0" applyNumberFormat="1" applyFont="1" applyBorder="1" applyAlignment="1">
      <alignment vertical="center"/>
    </xf>
    <xf numFmtId="2" fontId="3" fillId="0" borderId="1" xfId="0" applyNumberFormat="1" applyFont="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Border="1" applyAlignment="1">
      <alignment wrapText="1"/>
    </xf>
    <xf numFmtId="0" fontId="5" fillId="0" borderId="1" xfId="0" applyFont="1" applyBorder="1" applyAlignment="1">
      <alignment horizontal="left" vertical="center" wrapText="1"/>
    </xf>
    <xf numFmtId="3" fontId="3" fillId="0" borderId="1" xfId="0" applyNumberFormat="1" applyFont="1" applyBorder="1" applyAlignment="1">
      <alignment vertical="center"/>
    </xf>
    <xf numFmtId="0" fontId="3" fillId="0" borderId="1" xfId="0" applyNumberFormat="1"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left" vertical="center"/>
    </xf>
    <xf numFmtId="0" fontId="0" fillId="0" borderId="0" xfId="0" applyAlignment="1"/>
    <xf numFmtId="1" fontId="4" fillId="0" borderId="1" xfId="0" applyNumberFormat="1" applyFont="1" applyBorder="1" applyAlignment="1">
      <alignment horizontal="center" vertical="center"/>
    </xf>
    <xf numFmtId="0" fontId="4" fillId="0" borderId="5" xfId="0" applyFont="1" applyBorder="1" applyAlignment="1">
      <alignment wrapText="1"/>
    </xf>
    <xf numFmtId="0" fontId="4" fillId="0" borderId="5" xfId="0" applyFont="1" applyFill="1" applyBorder="1" applyAlignment="1">
      <alignment wrapText="1"/>
    </xf>
    <xf numFmtId="2" fontId="4" fillId="0" borderId="1" xfId="0" applyNumberFormat="1" applyFont="1" applyFill="1" applyBorder="1" applyAlignment="1">
      <alignment horizontal="left" wrapText="1"/>
    </xf>
    <xf numFmtId="1" fontId="4" fillId="0" borderId="6" xfId="0" applyNumberFormat="1" applyFont="1" applyFill="1" applyBorder="1" applyAlignment="1">
      <alignment horizontal="center" vertical="center"/>
    </xf>
    <xf numFmtId="0" fontId="3" fillId="0" borderId="5" xfId="0" applyFont="1" applyBorder="1"/>
    <xf numFmtId="0" fontId="3" fillId="0" borderId="5" xfId="0" applyFont="1" applyBorder="1" applyAlignment="1">
      <alignment horizontal="center" wrapText="1"/>
    </xf>
    <xf numFmtId="0" fontId="3" fillId="0" borderId="5" xfId="0" applyFont="1" applyBorder="1" applyAlignment="1">
      <alignment horizontal="center"/>
    </xf>
    <xf numFmtId="0" fontId="3" fillId="0" borderId="0" xfId="0" applyFont="1"/>
    <xf numFmtId="0" fontId="3" fillId="0" borderId="1" xfId="0" applyFont="1" applyBorder="1" applyAlignment="1">
      <alignment horizontal="center" wrapText="1"/>
    </xf>
    <xf numFmtId="0" fontId="4" fillId="0" borderId="6" xfId="0" applyFont="1" applyFill="1" applyBorder="1" applyAlignment="1">
      <alignment wrapText="1"/>
    </xf>
    <xf numFmtId="0" fontId="4" fillId="0" borderId="6" xfId="0" applyFont="1" applyFill="1" applyBorder="1" applyAlignment="1">
      <alignment horizontal="center" vertical="center" wrapText="1"/>
    </xf>
    <xf numFmtId="0" fontId="1" fillId="0" borderId="2" xfId="0" applyFont="1" applyBorder="1" applyAlignment="1">
      <alignment horizontal="right"/>
    </xf>
    <xf numFmtId="0" fontId="1" fillId="0" borderId="3" xfId="0" applyFont="1" applyBorder="1" applyAlignment="1">
      <alignment horizontal="right"/>
    </xf>
    <xf numFmtId="0" fontId="1" fillId="0" borderId="1" xfId="0" applyFont="1" applyBorder="1" applyAlignment="1">
      <alignment horizontal="right" vertical="center" wrapText="1"/>
    </xf>
    <xf numFmtId="164" fontId="3" fillId="0" borderId="2" xfId="0" applyNumberFormat="1" applyFont="1" applyBorder="1" applyAlignment="1">
      <alignment vertical="center"/>
    </xf>
    <xf numFmtId="165" fontId="3" fillId="0" borderId="1" xfId="0" applyNumberFormat="1" applyFont="1" applyFill="1" applyBorder="1" applyAlignment="1">
      <alignment vertical="center"/>
    </xf>
    <xf numFmtId="0" fontId="4" fillId="0" borderId="1" xfId="0" applyFont="1" applyFill="1" applyBorder="1" applyAlignment="1">
      <alignment vertical="center" wrapText="1"/>
    </xf>
    <xf numFmtId="165" fontId="3"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3" fillId="0" borderId="1" xfId="0" applyFont="1" applyBorder="1" applyAlignment="1">
      <alignment horizontal="right"/>
    </xf>
    <xf numFmtId="165" fontId="5" fillId="0" borderId="1" xfId="0" applyNumberFormat="1" applyFont="1" applyBorder="1" applyAlignment="1">
      <alignment horizontal="right" vertical="center" wrapText="1"/>
    </xf>
    <xf numFmtId="165" fontId="5" fillId="0" borderId="1" xfId="0" applyNumberFormat="1" applyFont="1" applyFill="1" applyBorder="1" applyAlignment="1">
      <alignment horizontal="right" vertical="center" wrapText="1"/>
    </xf>
    <xf numFmtId="0" fontId="8" fillId="0" borderId="0" xfId="0" applyNumberFormat="1" applyFont="1" applyAlignment="1">
      <alignment horizontal="left" vertical="center" wrapText="1"/>
    </xf>
    <xf numFmtId="0" fontId="1" fillId="0" borderId="1" xfId="0" applyFont="1" applyBorder="1" applyAlignment="1">
      <alignment vertical="center"/>
    </xf>
    <xf numFmtId="0" fontId="3" fillId="0" borderId="1" xfId="0" applyFont="1" applyBorder="1" applyAlignment="1">
      <alignment horizontal="left"/>
    </xf>
    <xf numFmtId="0" fontId="4" fillId="0" borderId="1" xfId="0" applyFont="1" applyFill="1" applyBorder="1" applyAlignment="1">
      <alignment horizontal="left" vertical="center"/>
    </xf>
    <xf numFmtId="0" fontId="3" fillId="0" borderId="5" xfId="0" applyFont="1" applyBorder="1" applyAlignment="1">
      <alignment horizontal="center" vertical="center" wrapText="1"/>
    </xf>
    <xf numFmtId="165" fontId="5" fillId="0" borderId="0" xfId="0" applyNumberFormat="1" applyFont="1" applyBorder="1" applyAlignment="1">
      <alignment horizontal="right" vertical="center" wrapText="1"/>
    </xf>
    <xf numFmtId="165" fontId="3" fillId="0" borderId="1" xfId="0" applyNumberFormat="1" applyFont="1" applyBorder="1" applyAlignment="1">
      <alignment vertical="center"/>
    </xf>
    <xf numFmtId="165" fontId="3" fillId="0" borderId="1" xfId="0" applyNumberFormat="1" applyFont="1" applyBorder="1" applyAlignment="1">
      <alignment vertical="center" wrapText="1"/>
    </xf>
    <xf numFmtId="0" fontId="3" fillId="0" borderId="0" xfId="0" applyFont="1" applyAlignment="1">
      <alignment wrapText="1"/>
    </xf>
    <xf numFmtId="0" fontId="3" fillId="0" borderId="1" xfId="0" applyFont="1" applyBorder="1" applyAlignment="1">
      <alignment horizontal="right" vertical="center"/>
    </xf>
    <xf numFmtId="0" fontId="5" fillId="0" borderId="1" xfId="0" applyFont="1" applyFill="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xf>
    <xf numFmtId="165" fontId="3" fillId="0" borderId="1" xfId="0" applyNumberFormat="1" applyFont="1" applyBorder="1" applyAlignment="1">
      <alignment horizontal="right" vertical="center" wrapText="1"/>
    </xf>
    <xf numFmtId="0" fontId="1" fillId="3" borderId="0" xfId="0" applyFont="1" applyFill="1"/>
    <xf numFmtId="164" fontId="1" fillId="3" borderId="0" xfId="0" applyNumberFormat="1" applyFont="1" applyFill="1"/>
    <xf numFmtId="0" fontId="4" fillId="2" borderId="1" xfId="0" applyFont="1" applyFill="1" applyBorder="1" applyAlignment="1">
      <alignment horizontal="right"/>
    </xf>
    <xf numFmtId="164" fontId="1" fillId="0" borderId="3" xfId="0" applyNumberFormat="1" applyFont="1" applyBorder="1" applyAlignment="1">
      <alignment horizontal="right" vertical="center"/>
    </xf>
    <xf numFmtId="164" fontId="1" fillId="0" borderId="4" xfId="0" applyNumberFormat="1" applyFont="1" applyBorder="1"/>
    <xf numFmtId="0" fontId="1" fillId="4" borderId="1" xfId="0" applyFont="1" applyFill="1" applyBorder="1" applyAlignment="1">
      <alignment horizontal="right"/>
    </xf>
    <xf numFmtId="164" fontId="1" fillId="4" borderId="2" xfId="0" applyNumberFormat="1" applyFont="1" applyFill="1" applyBorder="1" applyAlignment="1">
      <alignment horizontal="right" vertical="center"/>
    </xf>
    <xf numFmtId="164" fontId="1" fillId="4" borderId="1" xfId="0" applyNumberFormat="1" applyFont="1" applyFill="1" applyBorder="1"/>
    <xf numFmtId="0" fontId="3" fillId="4" borderId="1" xfId="0" applyFont="1" applyFill="1" applyBorder="1"/>
    <xf numFmtId="165" fontId="1" fillId="4" borderId="1" xfId="0" applyNumberFormat="1" applyFont="1" applyFill="1" applyBorder="1"/>
    <xf numFmtId="0" fontId="1" fillId="4" borderId="1" xfId="0" applyFont="1" applyFill="1" applyBorder="1" applyAlignment="1">
      <alignment horizontal="right" vertical="center"/>
    </xf>
    <xf numFmtId="0" fontId="1" fillId="4" borderId="1" xfId="0" applyFont="1" applyFill="1" applyBorder="1" applyAlignment="1">
      <alignment horizontal="right" vertical="center" wrapText="1"/>
    </xf>
    <xf numFmtId="164" fontId="1" fillId="4" borderId="1" xfId="0" applyNumberFormat="1" applyFont="1" applyFill="1" applyBorder="1" applyAlignment="1">
      <alignment vertical="center" wrapText="1"/>
    </xf>
    <xf numFmtId="164" fontId="1" fillId="4" borderId="1" xfId="0" applyNumberFormat="1" applyFont="1" applyFill="1" applyBorder="1" applyAlignment="1">
      <alignment vertical="center"/>
    </xf>
    <xf numFmtId="0" fontId="2" fillId="4" borderId="1" xfId="0" applyFont="1" applyFill="1" applyBorder="1" applyAlignment="1">
      <alignment horizontal="center" vertical="center" wrapText="1"/>
    </xf>
    <xf numFmtId="165" fontId="1" fillId="4" borderId="1" xfId="0" applyNumberFormat="1" applyFont="1" applyFill="1" applyBorder="1" applyAlignment="1">
      <alignment horizontal="right" vertical="center"/>
    </xf>
    <xf numFmtId="0" fontId="1" fillId="4" borderId="1" xfId="0" applyFont="1" applyFill="1" applyBorder="1" applyAlignment="1">
      <alignment vertical="center" wrapText="1"/>
    </xf>
    <xf numFmtId="165" fontId="2" fillId="4" borderId="1" xfId="0" applyNumberFormat="1" applyFont="1" applyFill="1" applyBorder="1" applyAlignment="1">
      <alignment horizontal="right" vertical="center" wrapText="1"/>
    </xf>
    <xf numFmtId="165" fontId="2" fillId="4" borderId="1" xfId="0" applyNumberFormat="1" applyFont="1" applyFill="1" applyBorder="1" applyAlignment="1">
      <alignment vertical="center" wrapText="1"/>
    </xf>
    <xf numFmtId="165" fontId="1" fillId="4" borderId="1" xfId="0" applyNumberFormat="1" applyFont="1" applyFill="1" applyBorder="1" applyAlignment="1">
      <alignment horizontal="right" vertical="center" wrapText="1"/>
    </xf>
    <xf numFmtId="165" fontId="1" fillId="4" borderId="1" xfId="0" applyNumberFormat="1" applyFont="1" applyFill="1" applyBorder="1" applyAlignment="1">
      <alignment vertical="center" wrapText="1"/>
    </xf>
    <xf numFmtId="164" fontId="1" fillId="4" borderId="1" xfId="0" applyNumberFormat="1" applyFont="1" applyFill="1" applyBorder="1" applyAlignment="1">
      <alignment horizontal="right" vertical="center"/>
    </xf>
    <xf numFmtId="164" fontId="1" fillId="4" borderId="1" xfId="0" applyNumberFormat="1" applyFont="1" applyFill="1" applyBorder="1" applyAlignment="1">
      <alignment horizontal="right"/>
    </xf>
    <xf numFmtId="2" fontId="3" fillId="0" borderId="1" xfId="0" applyNumberFormat="1" applyFont="1" applyBorder="1" applyAlignment="1">
      <alignment vertical="center" wrapText="1"/>
    </xf>
    <xf numFmtId="2" fontId="4" fillId="0" borderId="1" xfId="0" applyNumberFormat="1" applyFont="1" applyFill="1" applyBorder="1" applyAlignment="1">
      <alignment vertical="center" wrapText="1"/>
    </xf>
    <xf numFmtId="0" fontId="0" fillId="0" borderId="0" xfId="0" applyBorder="1"/>
    <xf numFmtId="3" fontId="9"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1" fillId="0" borderId="1" xfId="0" applyFont="1" applyBorder="1" applyAlignment="1">
      <alignment horizontal="left" vertical="center" wrapText="1" indent="1"/>
    </xf>
    <xf numFmtId="165" fontId="1" fillId="3" borderId="1" xfId="0" applyNumberFormat="1" applyFont="1" applyFill="1" applyBorder="1" applyAlignment="1">
      <alignment vertical="center"/>
    </xf>
    <xf numFmtId="165" fontId="1" fillId="4" borderId="1" xfId="0" applyNumberFormat="1" applyFont="1" applyFill="1" applyBorder="1" applyAlignment="1">
      <alignment vertical="center"/>
    </xf>
    <xf numFmtId="165" fontId="1" fillId="4" borderId="2" xfId="0" applyNumberFormat="1" applyFont="1" applyFill="1" applyBorder="1" applyAlignment="1">
      <alignment vertical="center"/>
    </xf>
    <xf numFmtId="165" fontId="3" fillId="0" borderId="1" xfId="0" applyNumberFormat="1" applyFont="1" applyFill="1" applyBorder="1" applyAlignment="1">
      <alignment horizontal="right" vertical="center"/>
    </xf>
    <xf numFmtId="165" fontId="1" fillId="3" borderId="5" xfId="0" applyNumberFormat="1" applyFont="1" applyFill="1" applyBorder="1" applyAlignment="1">
      <alignment vertical="center"/>
    </xf>
    <xf numFmtId="0" fontId="3" fillId="0" borderId="9" xfId="0" applyFont="1" applyBorder="1" applyAlignment="1">
      <alignment horizontal="right" vertical="center"/>
    </xf>
    <xf numFmtId="0" fontId="11" fillId="0" borderId="9" xfId="0" applyFont="1" applyBorder="1" applyAlignment="1">
      <alignment horizontal="left" vertical="center" wrapText="1" indent="1"/>
    </xf>
    <xf numFmtId="165" fontId="3" fillId="0" borderId="9" xfId="0" applyNumberFormat="1" applyFont="1" applyBorder="1" applyAlignment="1">
      <alignment vertical="center"/>
    </xf>
    <xf numFmtId="165" fontId="1" fillId="3" borderId="9" xfId="0" applyNumberFormat="1"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165" fontId="1" fillId="0" borderId="3" xfId="0" applyNumberFormat="1" applyFont="1" applyFill="1" applyBorder="1" applyAlignment="1">
      <alignment horizontal="right" vertical="center"/>
    </xf>
    <xf numFmtId="0" fontId="3" fillId="4" borderId="1" xfId="0" applyFont="1" applyFill="1" applyBorder="1" applyAlignment="1">
      <alignment horizontal="right" vertical="center" wrapText="1"/>
    </xf>
    <xf numFmtId="0" fontId="3" fillId="4" borderId="1" xfId="0" applyFont="1" applyFill="1" applyBorder="1" applyAlignment="1">
      <alignment vertical="center" wrapText="1"/>
    </xf>
    <xf numFmtId="0" fontId="3" fillId="4" borderId="1" xfId="0" applyFont="1" applyFill="1" applyBorder="1" applyAlignment="1">
      <alignment wrapText="1"/>
    </xf>
    <xf numFmtId="0" fontId="3" fillId="4" borderId="1" xfId="0" applyFont="1" applyFill="1" applyBorder="1" applyAlignment="1">
      <alignment horizontal="center" vertical="center" wrapText="1"/>
    </xf>
    <xf numFmtId="165" fontId="3" fillId="4" borderId="1" xfId="0" applyNumberFormat="1" applyFont="1" applyFill="1" applyBorder="1" applyAlignment="1">
      <alignment horizontal="right" vertical="center"/>
    </xf>
    <xf numFmtId="165" fontId="3" fillId="0" borderId="0" xfId="0" applyNumberFormat="1" applyFont="1"/>
    <xf numFmtId="0" fontId="0" fillId="0" borderId="0" xfId="0" applyAlignment="1">
      <alignment vertical="top"/>
    </xf>
    <xf numFmtId="0" fontId="12" fillId="0" borderId="0" xfId="1" applyAlignment="1">
      <alignment vertical="center"/>
    </xf>
    <xf numFmtId="165" fontId="4" fillId="0" borderId="1" xfId="0" applyNumberFormat="1" applyFont="1" applyBorder="1" applyAlignment="1">
      <alignment horizontal="right" vertical="center"/>
    </xf>
    <xf numFmtId="165" fontId="4" fillId="0" borderId="1" xfId="0" applyNumberFormat="1" applyFont="1" applyFill="1" applyBorder="1" applyAlignment="1">
      <alignment horizontal="right" vertical="center"/>
    </xf>
    <xf numFmtId="0" fontId="4" fillId="0" borderId="1" xfId="0" applyFont="1" applyBorder="1" applyAlignment="1">
      <alignment horizontal="right" vertical="center" wrapText="1"/>
    </xf>
    <xf numFmtId="0" fontId="4" fillId="0" borderId="1" xfId="0" applyFont="1" applyFill="1" applyBorder="1" applyAlignment="1">
      <alignment horizontal="right" vertical="center" wrapText="1"/>
    </xf>
    <xf numFmtId="0" fontId="0" fillId="0" borderId="0" xfId="0" applyAlignment="1">
      <alignment vertical="center"/>
    </xf>
    <xf numFmtId="0" fontId="13" fillId="0" borderId="0" xfId="1" applyFont="1" applyAlignment="1">
      <alignment vertical="center"/>
    </xf>
    <xf numFmtId="0" fontId="4" fillId="0" borderId="9" xfId="0" applyFont="1" applyFill="1" applyBorder="1" applyAlignment="1">
      <alignment vertical="center" wrapText="1"/>
    </xf>
    <xf numFmtId="0" fontId="4" fillId="0" borderId="9" xfId="0" applyFont="1" applyBorder="1" applyAlignment="1">
      <alignment horizontal="center" vertical="center" wrapText="1"/>
    </xf>
    <xf numFmtId="1" fontId="4" fillId="0" borderId="9" xfId="0" applyNumberFormat="1" applyFont="1" applyBorder="1" applyAlignment="1">
      <alignment horizontal="center" vertical="center"/>
    </xf>
    <xf numFmtId="165" fontId="5" fillId="0" borderId="9" xfId="0" applyNumberFormat="1" applyFont="1" applyBorder="1" applyAlignment="1">
      <alignment horizontal="right" vertical="center" wrapText="1"/>
    </xf>
    <xf numFmtId="165" fontId="3" fillId="0" borderId="9" xfId="0" applyNumberFormat="1" applyFont="1" applyBorder="1" applyAlignment="1">
      <alignment horizontal="right" vertical="center"/>
    </xf>
    <xf numFmtId="165" fontId="5" fillId="0" borderId="9" xfId="0" applyNumberFormat="1" applyFont="1" applyFill="1" applyBorder="1" applyAlignment="1">
      <alignment horizontal="right" vertical="center" wrapText="1"/>
    </xf>
    <xf numFmtId="0" fontId="3" fillId="0" borderId="2" xfId="0" applyFont="1" applyBorder="1" applyAlignment="1">
      <alignment horizontal="right" vertical="center" wrapText="1"/>
    </xf>
    <xf numFmtId="165" fontId="14" fillId="0" borderId="7" xfId="0" applyNumberFormat="1" applyFont="1" applyBorder="1" applyAlignment="1">
      <alignment vertical="center"/>
    </xf>
    <xf numFmtId="165" fontId="14" fillId="0" borderId="8" xfId="0" applyNumberFormat="1" applyFont="1" applyBorder="1" applyAlignment="1">
      <alignment vertical="center"/>
    </xf>
    <xf numFmtId="0" fontId="16" fillId="7" borderId="1" xfId="0" applyFont="1" applyFill="1" applyBorder="1" applyAlignment="1">
      <alignment horizontal="center" vertical="center" wrapText="1"/>
    </xf>
    <xf numFmtId="0" fontId="0" fillId="0" borderId="1" xfId="0" applyBorder="1"/>
    <xf numFmtId="164" fontId="0" fillId="0" borderId="1" xfId="0" applyNumberFormat="1" applyBorder="1"/>
    <xf numFmtId="0" fontId="1" fillId="5" borderId="10"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xf>
    <xf numFmtId="0" fontId="1" fillId="5" borderId="11" xfId="0" applyFont="1" applyFill="1" applyBorder="1" applyAlignment="1">
      <alignment horizontal="center"/>
    </xf>
    <xf numFmtId="0" fontId="1" fillId="5" borderId="16" xfId="0" applyFont="1" applyFill="1" applyBorder="1" applyAlignment="1">
      <alignment horizontal="center" vertical="center"/>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3" borderId="0" xfId="0" applyFont="1" applyFill="1" applyAlignment="1">
      <alignment horizontal="right"/>
    </xf>
    <xf numFmtId="0" fontId="1" fillId="4" borderId="1" xfId="0" applyFont="1" applyFill="1" applyBorder="1" applyAlignment="1">
      <alignment horizontal="right"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4" borderId="1" xfId="0" applyFont="1" applyFill="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4" borderId="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1" fillId="4" borderId="2" xfId="0" applyFont="1" applyFill="1" applyBorder="1" applyAlignment="1">
      <alignment horizontal="right" vertical="center" wrapText="1"/>
    </xf>
    <xf numFmtId="0" fontId="1" fillId="4" borderId="3" xfId="0" applyFont="1" applyFill="1" applyBorder="1" applyAlignment="1">
      <alignment horizontal="right" vertical="center" wrapText="1"/>
    </xf>
  </cellXfs>
  <cellStyles count="3">
    <cellStyle name="Hivatkozás" xfId="1" builtinId="8"/>
    <cellStyle name="Normál" xfId="0" builtinId="0"/>
    <cellStyle name="Normal_Sheet1" xfId="2"/>
  </cellStyles>
  <dxfs count="2">
    <dxf>
      <font>
        <sz val="9"/>
        <color rgb="FF000000"/>
        <name val="Arial"/>
        <scheme val="none"/>
      </font>
      <alignment horizontal="left" vertical="center" wrapText="1" readingOrder="0"/>
    </dxf>
    <dxf>
      <font>
        <sz val="10"/>
        <color auto="1"/>
        <name val="Arial"/>
        <scheme val="none"/>
      </font>
      <alignment wrapText="1" readingOrder="0"/>
      <border outline="0">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0</xdr:rowOff>
    </xdr:from>
    <xdr:ext cx="9525" cy="9525"/>
    <xdr:pic>
      <xdr:nvPicPr>
        <xdr:cNvPr id="94" name="Kép 37" descr="http://d.adroll.com/cm/r/out">
          <a:extLst>
            <a:ext uri="{FF2B5EF4-FFF2-40B4-BE49-F238E27FC236}">
              <a16:creationId xmlns="" xmlns:a16="http://schemas.microsoft.com/office/drawing/2014/main" id="{00000000-0008-0000-0200-00005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xdr:colOff>
      <xdr:row>14</xdr:row>
      <xdr:rowOff>0</xdr:rowOff>
    </xdr:from>
    <xdr:ext cx="9525" cy="9525"/>
    <xdr:pic>
      <xdr:nvPicPr>
        <xdr:cNvPr id="95" name="Kép 38" descr="http://d.adroll.com/cm/b/out">
          <a:extLst>
            <a:ext uri="{FF2B5EF4-FFF2-40B4-BE49-F238E27FC236}">
              <a16:creationId xmlns=""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38100</xdr:colOff>
      <xdr:row>14</xdr:row>
      <xdr:rowOff>0</xdr:rowOff>
    </xdr:from>
    <xdr:ext cx="9525" cy="9525"/>
    <xdr:pic>
      <xdr:nvPicPr>
        <xdr:cNvPr id="96" name="Kép 39" descr="http://d.adroll.com/cm/x/out">
          <a:extLst>
            <a:ext uri="{FF2B5EF4-FFF2-40B4-BE49-F238E27FC236}">
              <a16:creationId xmlns=""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57150</xdr:colOff>
      <xdr:row>14</xdr:row>
      <xdr:rowOff>0</xdr:rowOff>
    </xdr:from>
    <xdr:ext cx="9525" cy="9525"/>
    <xdr:pic>
      <xdr:nvPicPr>
        <xdr:cNvPr id="97" name="Kép 40" descr="http://d.adroll.com/cm/l/out">
          <a:extLst>
            <a:ext uri="{FF2B5EF4-FFF2-40B4-BE49-F238E27FC236}">
              <a16:creationId xmlns=""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14</xdr:row>
      <xdr:rowOff>0</xdr:rowOff>
    </xdr:from>
    <xdr:ext cx="9525" cy="9525"/>
    <xdr:pic>
      <xdr:nvPicPr>
        <xdr:cNvPr id="98" name="Kép 41" descr="http://d.adroll.com/cm/o/out">
          <a:extLst>
            <a:ext uri="{FF2B5EF4-FFF2-40B4-BE49-F238E27FC236}">
              <a16:creationId xmlns=""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14</xdr:row>
      <xdr:rowOff>0</xdr:rowOff>
    </xdr:from>
    <xdr:ext cx="9525" cy="9525"/>
    <xdr:pic>
      <xdr:nvPicPr>
        <xdr:cNvPr id="99" name="Kép 42" descr="http://d.adroll.com/cm/g/out?google_nid=adroll5">
          <a:extLst>
            <a:ext uri="{FF2B5EF4-FFF2-40B4-BE49-F238E27FC236}">
              <a16:creationId xmlns=""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114300</xdr:colOff>
      <xdr:row>14</xdr:row>
      <xdr:rowOff>0</xdr:rowOff>
    </xdr:from>
    <xdr:ext cx="9525" cy="9525"/>
    <xdr:pic>
      <xdr:nvPicPr>
        <xdr:cNvPr id="100" name="Kép 43" descr="https://www.facebook.com/tr?id=605303816236156&amp;cd%5bsegment_eid%5d=7LVJN6BSTJF53GX2R4GID7&amp;ev=NoScript">
          <a:extLst>
            <a:ext uri="{FF2B5EF4-FFF2-40B4-BE49-F238E27FC236}">
              <a16:creationId xmlns=""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133350</xdr:colOff>
      <xdr:row>14</xdr:row>
      <xdr:rowOff>0</xdr:rowOff>
    </xdr:from>
    <xdr:ext cx="9525" cy="9525"/>
    <xdr:pic>
      <xdr:nvPicPr>
        <xdr:cNvPr id="101" name="Kép 44" descr="http://googleads.g.doubleclick.net/pagead/viewthroughconversion/976682315/?label=mpPyCI3bkw4Qy_rb0QM&amp;guid=ON&amp;script=0&amp;ord=8833305208122348">
          <a:extLst>
            <a:ext uri="{FF2B5EF4-FFF2-40B4-BE49-F238E27FC236}">
              <a16:creationId xmlns=""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152400</xdr:colOff>
      <xdr:row>14</xdr:row>
      <xdr:rowOff>0</xdr:rowOff>
    </xdr:from>
    <xdr:ext cx="9525" cy="9525"/>
    <xdr:pic>
      <xdr:nvPicPr>
        <xdr:cNvPr id="102" name="Kép 45" descr="http://ib.adnxs.com/seg?add=1684329&amp;t=2">
          <a:extLst>
            <a:ext uri="{FF2B5EF4-FFF2-40B4-BE49-F238E27FC236}">
              <a16:creationId xmlns=""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34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171450</xdr:colOff>
      <xdr:row>14</xdr:row>
      <xdr:rowOff>0</xdr:rowOff>
    </xdr:from>
    <xdr:ext cx="9525" cy="9525"/>
    <xdr:pic>
      <xdr:nvPicPr>
        <xdr:cNvPr id="103" name="Kép 46" descr="https://www.facebook.com/tr?id=605303816236156&amp;cd%5bsegment_eid%5d=O64SXQT75NGNLH5J7FZDV6&amp;ev=NoScript">
          <a:extLst>
            <a:ext uri="{FF2B5EF4-FFF2-40B4-BE49-F238E27FC236}">
              <a16:creationId xmlns=""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190500</xdr:colOff>
      <xdr:row>14</xdr:row>
      <xdr:rowOff>0</xdr:rowOff>
    </xdr:from>
    <xdr:ext cx="9525" cy="9525"/>
    <xdr:pic>
      <xdr:nvPicPr>
        <xdr:cNvPr id="104" name="Kép 47" descr="http://googleads.g.doubleclick.net/pagead/viewthroughconversion/976682315/?label=o1Z_CMHLgFcQy_rb0QM&amp;guid=ON&amp;script=0&amp;ord=8833305208122348">
          <a:extLst>
            <a:ext uri="{FF2B5EF4-FFF2-40B4-BE49-F238E27FC236}">
              <a16:creationId xmlns=""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14</xdr:row>
      <xdr:rowOff>0</xdr:rowOff>
    </xdr:from>
    <xdr:ext cx="9525" cy="9525"/>
    <xdr:pic>
      <xdr:nvPicPr>
        <xdr:cNvPr id="105" name="Kép 48" descr="http://ib.adnxs.com/seg?add=2132101&amp;t=2">
          <a:extLst>
            <a:ext uri="{FF2B5EF4-FFF2-40B4-BE49-F238E27FC236}">
              <a16:creationId xmlns=""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06" name="Kép 49" descr="http://d.adroll.com/cm/r/out">
          <a:extLst>
            <a:ext uri="{FF2B5EF4-FFF2-40B4-BE49-F238E27FC236}">
              <a16:creationId xmlns=""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07" name="Kép 51" descr="http://d.adroll.com/cm/x/out">
          <a:extLst>
            <a:ext uri="{FF2B5EF4-FFF2-40B4-BE49-F238E27FC236}">
              <a16:creationId xmlns=""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08" name="Kép 52" descr="http://d.adroll.com/cm/l/out">
          <a:extLst>
            <a:ext uri="{FF2B5EF4-FFF2-40B4-BE49-F238E27FC236}">
              <a16:creationId xmlns=""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09" name="Kép 53" descr="http://d.adroll.com/cm/o/out">
          <a:extLst>
            <a:ext uri="{FF2B5EF4-FFF2-40B4-BE49-F238E27FC236}">
              <a16:creationId xmlns=""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0" name="Kép 54" descr="http://d.adroll.com/cm/g/out?google_nid=adroll5">
          <a:extLst>
            <a:ext uri="{FF2B5EF4-FFF2-40B4-BE49-F238E27FC236}">
              <a16:creationId xmlns=""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1" name="Kép 55" descr="https://www.facebook.com/tr?id=605303816236156&amp;cd%5bsegment_eid%5d=7LVJN6BSTJF53GX2R4GID7&amp;ev=NoScript">
          <a:extLst>
            <a:ext uri="{FF2B5EF4-FFF2-40B4-BE49-F238E27FC236}">
              <a16:creationId xmlns=""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2" name="Kép 56" descr="http://googleads.g.doubleclick.net/pagead/viewthroughconversion/976682315/?label=mpPyCI3bkw4Qy_rb0QM&amp;guid=ON&amp;script=0&amp;ord=8833305208122348">
          <a:extLst>
            <a:ext uri="{FF2B5EF4-FFF2-40B4-BE49-F238E27FC236}">
              <a16:creationId xmlns=""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3" name="Kép 57" descr="http://ib.adnxs.com/seg?add=1684329&amp;t=2">
          <a:extLst>
            <a:ext uri="{FF2B5EF4-FFF2-40B4-BE49-F238E27FC236}">
              <a16:creationId xmlns=""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4" name="Kép 58" descr="https://www.facebook.com/tr?id=605303816236156&amp;cd%5bsegment_eid%5d=O64SXQT75NGNLH5J7FZDV6&amp;ev=NoScript">
          <a:extLst>
            <a:ext uri="{FF2B5EF4-FFF2-40B4-BE49-F238E27FC236}">
              <a16:creationId xmlns=""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5" name="Kép 59" descr="http://googleads.g.doubleclick.net/pagead/viewthroughconversion/976682315/?label=o1Z_CMHLgFcQy_rb0QM&amp;guid=ON&amp;script=0&amp;ord=8833305208122348">
          <a:extLst>
            <a:ext uri="{FF2B5EF4-FFF2-40B4-BE49-F238E27FC236}">
              <a16:creationId xmlns=""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xdr:row>
      <xdr:rowOff>0</xdr:rowOff>
    </xdr:from>
    <xdr:ext cx="9525" cy="9525"/>
    <xdr:pic>
      <xdr:nvPicPr>
        <xdr:cNvPr id="116" name="Kép 60" descr="http://ib.adnxs.com/seg?add=2132101&amp;t=2">
          <a:extLst>
            <a:ext uri="{FF2B5EF4-FFF2-40B4-BE49-F238E27FC236}">
              <a16:creationId xmlns=""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0" y="307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9525</xdr:colOff>
      <xdr:row>21</xdr:row>
      <xdr:rowOff>9525</xdr:rowOff>
    </xdr:to>
    <xdr:pic>
      <xdr:nvPicPr>
        <xdr:cNvPr id="25" name="Kép 37" descr="http://d.adroll.com/cm/r/out">
          <a:extLst>
            <a:ext uri="{FF2B5EF4-FFF2-40B4-BE49-F238E27FC236}">
              <a16:creationId xmlns=""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21</xdr:row>
      <xdr:rowOff>0</xdr:rowOff>
    </xdr:from>
    <xdr:to>
      <xdr:col>1</xdr:col>
      <xdr:colOff>28575</xdr:colOff>
      <xdr:row>21</xdr:row>
      <xdr:rowOff>9525</xdr:rowOff>
    </xdr:to>
    <xdr:pic>
      <xdr:nvPicPr>
        <xdr:cNvPr id="26" name="Kép 38" descr="http://d.adroll.com/cm/b/out">
          <a:extLst>
            <a:ext uri="{FF2B5EF4-FFF2-40B4-BE49-F238E27FC236}">
              <a16:creationId xmlns=""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21</xdr:row>
      <xdr:rowOff>0</xdr:rowOff>
    </xdr:from>
    <xdr:to>
      <xdr:col>1</xdr:col>
      <xdr:colOff>47625</xdr:colOff>
      <xdr:row>21</xdr:row>
      <xdr:rowOff>9525</xdr:rowOff>
    </xdr:to>
    <xdr:pic>
      <xdr:nvPicPr>
        <xdr:cNvPr id="27" name="Kép 39" descr="http://d.adroll.com/cm/x/out">
          <a:extLst>
            <a:ext uri="{FF2B5EF4-FFF2-40B4-BE49-F238E27FC236}">
              <a16:creationId xmlns=""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21</xdr:row>
      <xdr:rowOff>0</xdr:rowOff>
    </xdr:from>
    <xdr:to>
      <xdr:col>1</xdr:col>
      <xdr:colOff>66675</xdr:colOff>
      <xdr:row>21</xdr:row>
      <xdr:rowOff>9525</xdr:rowOff>
    </xdr:to>
    <xdr:pic>
      <xdr:nvPicPr>
        <xdr:cNvPr id="28" name="Kép 40" descr="http://d.adroll.com/cm/l/out">
          <a:extLst>
            <a:ext uri="{FF2B5EF4-FFF2-40B4-BE49-F238E27FC236}">
              <a16:creationId xmlns=""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21</xdr:row>
      <xdr:rowOff>0</xdr:rowOff>
    </xdr:from>
    <xdr:to>
      <xdr:col>1</xdr:col>
      <xdr:colOff>85725</xdr:colOff>
      <xdr:row>21</xdr:row>
      <xdr:rowOff>9525</xdr:rowOff>
    </xdr:to>
    <xdr:pic>
      <xdr:nvPicPr>
        <xdr:cNvPr id="29" name="Kép 41" descr="http://d.adroll.com/cm/o/out">
          <a:extLst>
            <a:ext uri="{FF2B5EF4-FFF2-40B4-BE49-F238E27FC236}">
              <a16:creationId xmlns=""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21</xdr:row>
      <xdr:rowOff>0</xdr:rowOff>
    </xdr:from>
    <xdr:to>
      <xdr:col>1</xdr:col>
      <xdr:colOff>104775</xdr:colOff>
      <xdr:row>21</xdr:row>
      <xdr:rowOff>9525</xdr:rowOff>
    </xdr:to>
    <xdr:pic>
      <xdr:nvPicPr>
        <xdr:cNvPr id="30" name="Kép 42" descr="http://d.adroll.com/cm/g/out?google_nid=adroll5">
          <a:extLst>
            <a:ext uri="{FF2B5EF4-FFF2-40B4-BE49-F238E27FC236}">
              <a16:creationId xmlns=""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21</xdr:row>
      <xdr:rowOff>0</xdr:rowOff>
    </xdr:from>
    <xdr:to>
      <xdr:col>1</xdr:col>
      <xdr:colOff>123825</xdr:colOff>
      <xdr:row>21</xdr:row>
      <xdr:rowOff>9525</xdr:rowOff>
    </xdr:to>
    <xdr:pic>
      <xdr:nvPicPr>
        <xdr:cNvPr id="31" name="Kép 43" descr="https://www.facebook.com/tr?id=605303816236156&amp;cd%5bsegment_eid%5d=7LVJN6BSTJF53GX2R4GID7&amp;ev=NoScript">
          <a:extLst>
            <a:ext uri="{FF2B5EF4-FFF2-40B4-BE49-F238E27FC236}">
              <a16:creationId xmlns=""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21</xdr:row>
      <xdr:rowOff>0</xdr:rowOff>
    </xdr:from>
    <xdr:to>
      <xdr:col>1</xdr:col>
      <xdr:colOff>142875</xdr:colOff>
      <xdr:row>21</xdr:row>
      <xdr:rowOff>9525</xdr:rowOff>
    </xdr:to>
    <xdr:pic>
      <xdr:nvPicPr>
        <xdr:cNvPr id="32" name="Kép 44" descr="http://googleads.g.doubleclick.net/pagead/viewthroughconversion/976682315/?label=mpPyCI3bkw4Qy_rb0QM&amp;guid=ON&amp;script=0&amp;ord=8833305208122348">
          <a:extLst>
            <a:ext uri="{FF2B5EF4-FFF2-40B4-BE49-F238E27FC236}">
              <a16:creationId xmlns=""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21</xdr:row>
      <xdr:rowOff>0</xdr:rowOff>
    </xdr:from>
    <xdr:to>
      <xdr:col>1</xdr:col>
      <xdr:colOff>161925</xdr:colOff>
      <xdr:row>21</xdr:row>
      <xdr:rowOff>9525</xdr:rowOff>
    </xdr:to>
    <xdr:pic>
      <xdr:nvPicPr>
        <xdr:cNvPr id="33" name="Kép 45" descr="http://ib.adnxs.com/seg?add=1684329&amp;t=2">
          <a:extLst>
            <a:ext uri="{FF2B5EF4-FFF2-40B4-BE49-F238E27FC236}">
              <a16:creationId xmlns=""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34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21</xdr:row>
      <xdr:rowOff>0</xdr:rowOff>
    </xdr:from>
    <xdr:to>
      <xdr:col>1</xdr:col>
      <xdr:colOff>180975</xdr:colOff>
      <xdr:row>21</xdr:row>
      <xdr:rowOff>9525</xdr:rowOff>
    </xdr:to>
    <xdr:pic>
      <xdr:nvPicPr>
        <xdr:cNvPr id="34" name="Kép 46" descr="https://www.facebook.com/tr?id=605303816236156&amp;cd%5bsegment_eid%5d=O64SXQT75NGNLH5J7FZDV6&amp;ev=NoScript">
          <a:extLst>
            <a:ext uri="{FF2B5EF4-FFF2-40B4-BE49-F238E27FC236}">
              <a16:creationId xmlns=""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21</xdr:row>
      <xdr:rowOff>0</xdr:rowOff>
    </xdr:from>
    <xdr:to>
      <xdr:col>1</xdr:col>
      <xdr:colOff>200025</xdr:colOff>
      <xdr:row>21</xdr:row>
      <xdr:rowOff>9525</xdr:rowOff>
    </xdr:to>
    <xdr:pic>
      <xdr:nvPicPr>
        <xdr:cNvPr id="35" name="Kép 47" descr="http://googleads.g.doubleclick.net/pagead/viewthroughconversion/976682315/?label=o1Z_CMHLgFcQy_rb0QM&amp;guid=ON&amp;script=0&amp;ord=8833305208122348">
          <a:extLst>
            <a:ext uri="{FF2B5EF4-FFF2-40B4-BE49-F238E27FC236}">
              <a16:creationId xmlns=""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21</xdr:row>
      <xdr:rowOff>0</xdr:rowOff>
    </xdr:from>
    <xdr:to>
      <xdr:col>1</xdr:col>
      <xdr:colOff>219075</xdr:colOff>
      <xdr:row>21</xdr:row>
      <xdr:rowOff>9525</xdr:rowOff>
    </xdr:to>
    <xdr:pic>
      <xdr:nvPicPr>
        <xdr:cNvPr id="36" name="Kép 48" descr="http://ib.adnxs.com/seg?add=2132101&amp;t=2">
          <a:extLst>
            <a:ext uri="{FF2B5EF4-FFF2-40B4-BE49-F238E27FC236}">
              <a16:creationId xmlns=""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37" name="Kép 49" descr="http://d.adroll.com/cm/r/out">
          <a:extLst>
            <a:ext uri="{FF2B5EF4-FFF2-40B4-BE49-F238E27FC236}">
              <a16:creationId xmlns=""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38" name="Kép 51" descr="http://d.adroll.com/cm/x/out">
          <a:extLst>
            <a:ext uri="{FF2B5EF4-FFF2-40B4-BE49-F238E27FC236}">
              <a16:creationId xmlns=""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39" name="Kép 52" descr="http://d.adroll.com/cm/l/out">
          <a:extLst>
            <a:ext uri="{FF2B5EF4-FFF2-40B4-BE49-F238E27FC236}">
              <a16:creationId xmlns=""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0" name="Kép 53" descr="http://d.adroll.com/cm/o/out">
          <a:extLst>
            <a:ext uri="{FF2B5EF4-FFF2-40B4-BE49-F238E27FC236}">
              <a16:creationId xmlns=""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1" name="Kép 54" descr="http://d.adroll.com/cm/g/out?google_nid=adroll5">
          <a:extLst>
            <a:ext uri="{FF2B5EF4-FFF2-40B4-BE49-F238E27FC236}">
              <a16:creationId xmlns=""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2" name="Kép 55" descr="https://www.facebook.com/tr?id=605303816236156&amp;cd%5bsegment_eid%5d=7LVJN6BSTJF53GX2R4GID7&amp;ev=NoScript">
          <a:extLst>
            <a:ext uri="{FF2B5EF4-FFF2-40B4-BE49-F238E27FC236}">
              <a16:creationId xmlns=""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3" name="Kép 56" descr="http://googleads.g.doubleclick.net/pagead/viewthroughconversion/976682315/?label=mpPyCI3bkw4Qy_rb0QM&amp;guid=ON&amp;script=0&amp;ord=8833305208122348">
          <a:extLst>
            <a:ext uri="{FF2B5EF4-FFF2-40B4-BE49-F238E27FC236}">
              <a16:creationId xmlns=""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4" name="Kép 57" descr="http://ib.adnxs.com/seg?add=1684329&amp;t=2">
          <a:extLst>
            <a:ext uri="{FF2B5EF4-FFF2-40B4-BE49-F238E27FC236}">
              <a16:creationId xmlns=""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5" name="Kép 58" descr="https://www.facebook.com/tr?id=605303816236156&amp;cd%5bsegment_eid%5d=O64SXQT75NGNLH5J7FZDV6&amp;ev=NoScript">
          <a:extLst>
            <a:ext uri="{FF2B5EF4-FFF2-40B4-BE49-F238E27FC236}">
              <a16:creationId xmlns=""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6" name="Kép 59" descr="http://googleads.g.doubleclick.net/pagead/viewthroughconversion/976682315/?label=o1Z_CMHLgFcQy_rb0QM&amp;guid=ON&amp;script=0&amp;ord=8833305208122348">
          <a:extLst>
            <a:ext uri="{FF2B5EF4-FFF2-40B4-BE49-F238E27FC236}">
              <a16:creationId xmlns=""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7" name="Kép 60" descr="http://ib.adnxs.com/seg?add=2132101&amp;t=2">
          <a:extLst>
            <a:ext uri="{FF2B5EF4-FFF2-40B4-BE49-F238E27FC236}">
              <a16:creationId xmlns=""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0" y="15868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33</xdr:row>
      <xdr:rowOff>0</xdr:rowOff>
    </xdr:from>
    <xdr:ext cx="9525" cy="9525"/>
    <xdr:pic>
      <xdr:nvPicPr>
        <xdr:cNvPr id="48" name="Kép 37" descr="http://d.adroll.com/cm/r/out">
          <a:extLst>
            <a:ext uri="{FF2B5EF4-FFF2-40B4-BE49-F238E27FC236}">
              <a16:creationId xmlns=""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xdr:colOff>
      <xdr:row>33</xdr:row>
      <xdr:rowOff>0</xdr:rowOff>
    </xdr:from>
    <xdr:ext cx="9525" cy="9525"/>
    <xdr:pic>
      <xdr:nvPicPr>
        <xdr:cNvPr id="49" name="Kép 38" descr="http://d.adroll.com/cm/b/out">
          <a:extLst>
            <a:ext uri="{FF2B5EF4-FFF2-40B4-BE49-F238E27FC236}">
              <a16:creationId xmlns=""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38100</xdr:colOff>
      <xdr:row>33</xdr:row>
      <xdr:rowOff>0</xdr:rowOff>
    </xdr:from>
    <xdr:ext cx="9525" cy="9525"/>
    <xdr:pic>
      <xdr:nvPicPr>
        <xdr:cNvPr id="50" name="Kép 39" descr="http://d.adroll.com/cm/x/out">
          <a:extLst>
            <a:ext uri="{FF2B5EF4-FFF2-40B4-BE49-F238E27FC236}">
              <a16:creationId xmlns=""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57150</xdr:colOff>
      <xdr:row>33</xdr:row>
      <xdr:rowOff>0</xdr:rowOff>
    </xdr:from>
    <xdr:ext cx="9525" cy="9525"/>
    <xdr:pic>
      <xdr:nvPicPr>
        <xdr:cNvPr id="51" name="Kép 40" descr="http://d.adroll.com/cm/l/out">
          <a:extLst>
            <a:ext uri="{FF2B5EF4-FFF2-40B4-BE49-F238E27FC236}">
              <a16:creationId xmlns=""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33</xdr:row>
      <xdr:rowOff>0</xdr:rowOff>
    </xdr:from>
    <xdr:ext cx="9525" cy="9525"/>
    <xdr:pic>
      <xdr:nvPicPr>
        <xdr:cNvPr id="52" name="Kép 41" descr="http://d.adroll.com/cm/o/out">
          <a:extLst>
            <a:ext uri="{FF2B5EF4-FFF2-40B4-BE49-F238E27FC236}">
              <a16:creationId xmlns=""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33</xdr:row>
      <xdr:rowOff>0</xdr:rowOff>
    </xdr:from>
    <xdr:ext cx="9525" cy="9525"/>
    <xdr:pic>
      <xdr:nvPicPr>
        <xdr:cNvPr id="53" name="Kép 42" descr="http://d.adroll.com/cm/g/out?google_nid=adroll5">
          <a:extLst>
            <a:ext uri="{FF2B5EF4-FFF2-40B4-BE49-F238E27FC236}">
              <a16:creationId xmlns=""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114300</xdr:colOff>
      <xdr:row>33</xdr:row>
      <xdr:rowOff>0</xdr:rowOff>
    </xdr:from>
    <xdr:ext cx="9525" cy="9525"/>
    <xdr:pic>
      <xdr:nvPicPr>
        <xdr:cNvPr id="54" name="Kép 43" descr="https://www.facebook.com/tr?id=605303816236156&amp;cd%5bsegment_eid%5d=7LVJN6BSTJF53GX2R4GID7&amp;ev=NoScript">
          <a:extLst>
            <a:ext uri="{FF2B5EF4-FFF2-40B4-BE49-F238E27FC236}">
              <a16:creationId xmlns=""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133350</xdr:colOff>
      <xdr:row>33</xdr:row>
      <xdr:rowOff>0</xdr:rowOff>
    </xdr:from>
    <xdr:ext cx="9525" cy="9525"/>
    <xdr:pic>
      <xdr:nvPicPr>
        <xdr:cNvPr id="55" name="Kép 44" descr="http://googleads.g.doubleclick.net/pagead/viewthroughconversion/976682315/?label=mpPyCI3bkw4Qy_rb0QM&amp;guid=ON&amp;script=0&amp;ord=8833305208122348">
          <a:extLst>
            <a:ext uri="{FF2B5EF4-FFF2-40B4-BE49-F238E27FC236}">
              <a16:creationId xmlns=""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152400</xdr:colOff>
      <xdr:row>33</xdr:row>
      <xdr:rowOff>0</xdr:rowOff>
    </xdr:from>
    <xdr:ext cx="9525" cy="9525"/>
    <xdr:pic>
      <xdr:nvPicPr>
        <xdr:cNvPr id="56" name="Kép 45" descr="http://ib.adnxs.com/seg?add=1684329&amp;t=2">
          <a:extLst>
            <a:ext uri="{FF2B5EF4-FFF2-40B4-BE49-F238E27FC236}">
              <a16:creationId xmlns=""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340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171450</xdr:colOff>
      <xdr:row>33</xdr:row>
      <xdr:rowOff>0</xdr:rowOff>
    </xdr:from>
    <xdr:ext cx="9525" cy="9525"/>
    <xdr:pic>
      <xdr:nvPicPr>
        <xdr:cNvPr id="57" name="Kép 46" descr="https://www.facebook.com/tr?id=605303816236156&amp;cd%5bsegment_eid%5d=O64SXQT75NGNLH5J7FZDV6&amp;ev=NoScript">
          <a:extLst>
            <a:ext uri="{FF2B5EF4-FFF2-40B4-BE49-F238E27FC236}">
              <a16:creationId xmlns=""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190500</xdr:colOff>
      <xdr:row>33</xdr:row>
      <xdr:rowOff>0</xdr:rowOff>
    </xdr:from>
    <xdr:ext cx="9525" cy="9525"/>
    <xdr:pic>
      <xdr:nvPicPr>
        <xdr:cNvPr id="58" name="Kép 47" descr="http://googleads.g.doubleclick.net/pagead/viewthroughconversion/976682315/?label=o1Z_CMHLgFcQy_rb0QM&amp;guid=ON&amp;script=0&amp;ord=8833305208122348">
          <a:extLst>
            <a:ext uri="{FF2B5EF4-FFF2-40B4-BE49-F238E27FC236}">
              <a16:creationId xmlns=""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33</xdr:row>
      <xdr:rowOff>0</xdr:rowOff>
    </xdr:from>
    <xdr:ext cx="9525" cy="9525"/>
    <xdr:pic>
      <xdr:nvPicPr>
        <xdr:cNvPr id="59" name="Kép 48" descr="http://ib.adnxs.com/seg?add=2132101&amp;t=2">
          <a:extLst>
            <a:ext uri="{FF2B5EF4-FFF2-40B4-BE49-F238E27FC236}">
              <a16:creationId xmlns=""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0" name="Kép 49" descr="http://d.adroll.com/cm/r/out">
          <a:extLst>
            <a:ext uri="{FF2B5EF4-FFF2-40B4-BE49-F238E27FC236}">
              <a16:creationId xmlns=""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1" name="Kép 51" descr="http://d.adroll.com/cm/x/out">
          <a:extLst>
            <a:ext uri="{FF2B5EF4-FFF2-40B4-BE49-F238E27FC236}">
              <a16:creationId xmlns=""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2" name="Kép 52" descr="http://d.adroll.com/cm/l/out">
          <a:extLst>
            <a:ext uri="{FF2B5EF4-FFF2-40B4-BE49-F238E27FC236}">
              <a16:creationId xmlns=""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3" name="Kép 53" descr="http://d.adroll.com/cm/o/out">
          <a:extLst>
            <a:ext uri="{FF2B5EF4-FFF2-40B4-BE49-F238E27FC236}">
              <a16:creationId xmlns=""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4" name="Kép 54" descr="http://d.adroll.com/cm/g/out?google_nid=adroll5">
          <a:extLst>
            <a:ext uri="{FF2B5EF4-FFF2-40B4-BE49-F238E27FC236}">
              <a16:creationId xmlns=""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5" name="Kép 55" descr="https://www.facebook.com/tr?id=605303816236156&amp;cd%5bsegment_eid%5d=7LVJN6BSTJF53GX2R4GID7&amp;ev=NoScript">
          <a:extLst>
            <a:ext uri="{FF2B5EF4-FFF2-40B4-BE49-F238E27FC236}">
              <a16:creationId xmlns=""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6" name="Kép 56" descr="http://googleads.g.doubleclick.net/pagead/viewthroughconversion/976682315/?label=mpPyCI3bkw4Qy_rb0QM&amp;guid=ON&amp;script=0&amp;ord=8833305208122348">
          <a:extLst>
            <a:ext uri="{FF2B5EF4-FFF2-40B4-BE49-F238E27FC236}">
              <a16:creationId xmlns=""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7" name="Kép 57" descr="http://ib.adnxs.com/seg?add=1684329&amp;t=2">
          <a:extLst>
            <a:ext uri="{FF2B5EF4-FFF2-40B4-BE49-F238E27FC236}">
              <a16:creationId xmlns=""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8" name="Kép 58" descr="https://www.facebook.com/tr?id=605303816236156&amp;cd%5bsegment_eid%5d=O64SXQT75NGNLH5J7FZDV6&amp;ev=NoScript">
          <a:extLst>
            <a:ext uri="{FF2B5EF4-FFF2-40B4-BE49-F238E27FC236}">
              <a16:creationId xmlns=""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69" name="Kép 59" descr="http://googleads.g.doubleclick.net/pagead/viewthroughconversion/976682315/?label=o1Z_CMHLgFcQy_rb0QM&amp;guid=ON&amp;script=0&amp;ord=8833305208122348">
          <a:extLst>
            <a:ext uri="{FF2B5EF4-FFF2-40B4-BE49-F238E27FC236}">
              <a16:creationId xmlns=""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70" name="Kép 60" descr="http://ib.adnxs.com/seg?add=2132101&amp;t=2">
          <a:extLst>
            <a:ext uri="{FF2B5EF4-FFF2-40B4-BE49-F238E27FC236}">
              <a16:creationId xmlns=""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0" y="5419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58</xdr:row>
      <xdr:rowOff>0</xdr:rowOff>
    </xdr:from>
    <xdr:ext cx="9525" cy="9525"/>
    <xdr:pic>
      <xdr:nvPicPr>
        <xdr:cNvPr id="25" name="Kép 37" descr="http://d.adroll.com/cm/r/out">
          <a:extLst>
            <a:ext uri="{FF2B5EF4-FFF2-40B4-BE49-F238E27FC236}">
              <a16:creationId xmlns=""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xdr:colOff>
      <xdr:row>58</xdr:row>
      <xdr:rowOff>0</xdr:rowOff>
    </xdr:from>
    <xdr:ext cx="9525" cy="9525"/>
    <xdr:pic>
      <xdr:nvPicPr>
        <xdr:cNvPr id="26" name="Kép 38" descr="http://d.adroll.com/cm/b/out">
          <a:extLst>
            <a:ext uri="{FF2B5EF4-FFF2-40B4-BE49-F238E27FC236}">
              <a16:creationId xmlns=""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38100</xdr:colOff>
      <xdr:row>58</xdr:row>
      <xdr:rowOff>0</xdr:rowOff>
    </xdr:from>
    <xdr:ext cx="9525" cy="9525"/>
    <xdr:pic>
      <xdr:nvPicPr>
        <xdr:cNvPr id="27" name="Kép 39" descr="http://d.adroll.com/cm/x/out">
          <a:extLst>
            <a:ext uri="{FF2B5EF4-FFF2-40B4-BE49-F238E27FC236}">
              <a16:creationId xmlns=""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57150</xdr:colOff>
      <xdr:row>58</xdr:row>
      <xdr:rowOff>0</xdr:rowOff>
    </xdr:from>
    <xdr:ext cx="9525" cy="9525"/>
    <xdr:pic>
      <xdr:nvPicPr>
        <xdr:cNvPr id="28" name="Kép 40" descr="http://d.adroll.com/cm/l/out">
          <a:extLst>
            <a:ext uri="{FF2B5EF4-FFF2-40B4-BE49-F238E27FC236}">
              <a16:creationId xmlns=""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58</xdr:row>
      <xdr:rowOff>0</xdr:rowOff>
    </xdr:from>
    <xdr:ext cx="9525" cy="9525"/>
    <xdr:pic>
      <xdr:nvPicPr>
        <xdr:cNvPr id="29" name="Kép 41" descr="http://d.adroll.com/cm/o/out">
          <a:extLst>
            <a:ext uri="{FF2B5EF4-FFF2-40B4-BE49-F238E27FC236}">
              <a16:creationId xmlns=""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58</xdr:row>
      <xdr:rowOff>0</xdr:rowOff>
    </xdr:from>
    <xdr:ext cx="9525" cy="9525"/>
    <xdr:pic>
      <xdr:nvPicPr>
        <xdr:cNvPr id="30" name="Kép 42" descr="http://d.adroll.com/cm/g/out?google_nid=adroll5">
          <a:extLst>
            <a:ext uri="{FF2B5EF4-FFF2-40B4-BE49-F238E27FC236}">
              <a16:creationId xmlns=""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114300</xdr:colOff>
      <xdr:row>58</xdr:row>
      <xdr:rowOff>0</xdr:rowOff>
    </xdr:from>
    <xdr:ext cx="9525" cy="9525"/>
    <xdr:pic>
      <xdr:nvPicPr>
        <xdr:cNvPr id="31" name="Kép 43" descr="https://www.facebook.com/tr?id=605303816236156&amp;cd%5bsegment_eid%5d=7LVJN6BSTJF53GX2R4GID7&amp;ev=NoScript">
          <a:extLst>
            <a:ext uri="{FF2B5EF4-FFF2-40B4-BE49-F238E27FC236}">
              <a16:creationId xmlns=""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133350</xdr:colOff>
      <xdr:row>58</xdr:row>
      <xdr:rowOff>0</xdr:rowOff>
    </xdr:from>
    <xdr:ext cx="9525" cy="9525"/>
    <xdr:pic>
      <xdr:nvPicPr>
        <xdr:cNvPr id="32" name="Kép 44" descr="http://googleads.g.doubleclick.net/pagead/viewthroughconversion/976682315/?label=mpPyCI3bkw4Qy_rb0QM&amp;guid=ON&amp;script=0&amp;ord=8833305208122348">
          <a:extLst>
            <a:ext uri="{FF2B5EF4-FFF2-40B4-BE49-F238E27FC236}">
              <a16:creationId xmlns=""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152400</xdr:colOff>
      <xdr:row>58</xdr:row>
      <xdr:rowOff>0</xdr:rowOff>
    </xdr:from>
    <xdr:ext cx="9525" cy="9525"/>
    <xdr:pic>
      <xdr:nvPicPr>
        <xdr:cNvPr id="33" name="Kép 45" descr="http://ib.adnxs.com/seg?add=1684329&amp;t=2">
          <a:extLst>
            <a:ext uri="{FF2B5EF4-FFF2-40B4-BE49-F238E27FC236}">
              <a16:creationId xmlns=""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34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171450</xdr:colOff>
      <xdr:row>58</xdr:row>
      <xdr:rowOff>0</xdr:rowOff>
    </xdr:from>
    <xdr:ext cx="9525" cy="9525"/>
    <xdr:pic>
      <xdr:nvPicPr>
        <xdr:cNvPr id="34" name="Kép 46" descr="https://www.facebook.com/tr?id=605303816236156&amp;cd%5bsegment_eid%5d=O64SXQT75NGNLH5J7FZDV6&amp;ev=NoScript">
          <a:extLst>
            <a:ext uri="{FF2B5EF4-FFF2-40B4-BE49-F238E27FC236}">
              <a16:creationId xmlns=""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190500</xdr:colOff>
      <xdr:row>58</xdr:row>
      <xdr:rowOff>0</xdr:rowOff>
    </xdr:from>
    <xdr:ext cx="9525" cy="9525"/>
    <xdr:pic>
      <xdr:nvPicPr>
        <xdr:cNvPr id="35" name="Kép 47" descr="http://googleads.g.doubleclick.net/pagead/viewthroughconversion/976682315/?label=o1Z_CMHLgFcQy_rb0QM&amp;guid=ON&amp;script=0&amp;ord=8833305208122348">
          <a:extLst>
            <a:ext uri="{FF2B5EF4-FFF2-40B4-BE49-F238E27FC236}">
              <a16:creationId xmlns=""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58</xdr:row>
      <xdr:rowOff>0</xdr:rowOff>
    </xdr:from>
    <xdr:ext cx="9525" cy="9525"/>
    <xdr:pic>
      <xdr:nvPicPr>
        <xdr:cNvPr id="36" name="Kép 48" descr="http://ib.adnxs.com/seg?add=2132101&amp;t=2">
          <a:extLst>
            <a:ext uri="{FF2B5EF4-FFF2-40B4-BE49-F238E27FC236}">
              <a16:creationId xmlns=""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37" name="Kép 49" descr="http://d.adroll.com/cm/r/out">
          <a:extLst>
            <a:ext uri="{FF2B5EF4-FFF2-40B4-BE49-F238E27FC236}">
              <a16:creationId xmlns=""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38" name="Kép 51" descr="http://d.adroll.com/cm/x/out">
          <a:extLst>
            <a:ext uri="{FF2B5EF4-FFF2-40B4-BE49-F238E27FC236}">
              <a16:creationId xmlns=""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39" name="Kép 52" descr="http://d.adroll.com/cm/l/out">
          <a:extLst>
            <a:ext uri="{FF2B5EF4-FFF2-40B4-BE49-F238E27FC236}">
              <a16:creationId xmlns=""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0" name="Kép 53" descr="http://d.adroll.com/cm/o/out">
          <a:extLst>
            <a:ext uri="{FF2B5EF4-FFF2-40B4-BE49-F238E27FC236}">
              <a16:creationId xmlns=""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1" name="Kép 54" descr="http://d.adroll.com/cm/g/out?google_nid=adroll5">
          <a:extLst>
            <a:ext uri="{FF2B5EF4-FFF2-40B4-BE49-F238E27FC236}">
              <a16:creationId xmlns=""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2" name="Kép 55" descr="https://www.facebook.com/tr?id=605303816236156&amp;cd%5bsegment_eid%5d=7LVJN6BSTJF53GX2R4GID7&amp;ev=NoScript">
          <a:extLst>
            <a:ext uri="{FF2B5EF4-FFF2-40B4-BE49-F238E27FC236}">
              <a16:creationId xmlns="" xmlns:a16="http://schemas.microsoft.com/office/drawing/2014/main" id="{00000000-0008-0000-07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3" name="Kép 56" descr="http://googleads.g.doubleclick.net/pagead/viewthroughconversion/976682315/?label=mpPyCI3bkw4Qy_rb0QM&amp;guid=ON&amp;script=0&amp;ord=8833305208122348">
          <a:extLst>
            <a:ext uri="{FF2B5EF4-FFF2-40B4-BE49-F238E27FC236}">
              <a16:creationId xmlns="" xmlns:a16="http://schemas.microsoft.com/office/drawing/2014/main" id="{00000000-0008-0000-07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4" name="Kép 57" descr="http://ib.adnxs.com/seg?add=1684329&amp;t=2">
          <a:extLst>
            <a:ext uri="{FF2B5EF4-FFF2-40B4-BE49-F238E27FC236}">
              <a16:creationId xmlns="" xmlns:a16="http://schemas.microsoft.com/office/drawing/2014/main" id="{00000000-0008-0000-07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5" name="Kép 58" descr="https://www.facebook.com/tr?id=605303816236156&amp;cd%5bsegment_eid%5d=O64SXQT75NGNLH5J7FZDV6&amp;ev=NoScript">
          <a:extLst>
            <a:ext uri="{FF2B5EF4-FFF2-40B4-BE49-F238E27FC236}">
              <a16:creationId xmlns="" xmlns:a16="http://schemas.microsoft.com/office/drawing/2014/main" id="{00000000-0008-0000-07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6" name="Kép 59" descr="http://googleads.g.doubleclick.net/pagead/viewthroughconversion/976682315/?label=o1Z_CMHLgFcQy_rb0QM&amp;guid=ON&amp;script=0&amp;ord=8833305208122348">
          <a:extLst>
            <a:ext uri="{FF2B5EF4-FFF2-40B4-BE49-F238E27FC236}">
              <a16:creationId xmlns="" xmlns:a16="http://schemas.microsoft.com/office/drawing/2014/main" id="{00000000-0008-0000-07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xdr:row>
      <xdr:rowOff>0</xdr:rowOff>
    </xdr:from>
    <xdr:ext cx="9525" cy="9525"/>
    <xdr:pic>
      <xdr:nvPicPr>
        <xdr:cNvPr id="47" name="Kép 60" descr="http://ib.adnxs.com/seg?add=2132101&amp;t=2">
          <a:extLst>
            <a:ext uri="{FF2B5EF4-FFF2-40B4-BE49-F238E27FC236}">
              <a16:creationId xmlns="" xmlns:a16="http://schemas.microsoft.com/office/drawing/2014/main" id="{00000000-0008-0000-07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378448B-29C8-47FD-89E7-07C4E0F589DC}" diskRevisions="1" revisionId="39" version="6">
  <header guid="{3127A73B-E56E-456C-9115-8BA83A935D7B}" dateTime="2017-09-07T13:43:21" maxSheetId="11" userName="PFKO" r:id="rId1">
    <sheetIdMap count="10">
      <sheetId val="1"/>
      <sheetId val="2"/>
      <sheetId val="3"/>
      <sheetId val="4"/>
      <sheetId val="5"/>
      <sheetId val="6"/>
      <sheetId val="7"/>
      <sheetId val="8"/>
      <sheetId val="9"/>
      <sheetId val="10"/>
    </sheetIdMap>
  </header>
  <header guid="{757AE011-459D-4A72-A2FF-8FE221027C21}" dateTime="2017-09-07T13:45:08" maxSheetId="11" userName="PFKO" r:id="rId2" minRId="1" maxRId="2">
    <sheetIdMap count="10">
      <sheetId val="1"/>
      <sheetId val="2"/>
      <sheetId val="3"/>
      <sheetId val="4"/>
      <sheetId val="5"/>
      <sheetId val="6"/>
      <sheetId val="7"/>
      <sheetId val="8"/>
      <sheetId val="9"/>
      <sheetId val="10"/>
    </sheetIdMap>
  </header>
  <header guid="{71620893-4702-4A9E-9836-1E3E9B390F8B}" dateTime="2017-09-07T13:59:58" maxSheetId="11" userName="PFKO" r:id="rId3" minRId="3" maxRId="17">
    <sheetIdMap count="10">
      <sheetId val="1"/>
      <sheetId val="2"/>
      <sheetId val="3"/>
      <sheetId val="4"/>
      <sheetId val="5"/>
      <sheetId val="6"/>
      <sheetId val="7"/>
      <sheetId val="8"/>
      <sheetId val="9"/>
      <sheetId val="10"/>
    </sheetIdMap>
  </header>
  <header guid="{E5CA07A4-73C6-4B43-8C6E-B1FD419755B4}" dateTime="2017-09-07T14:19:45" maxSheetId="11" userName="PFKO" r:id="rId4" minRId="18" maxRId="31">
    <sheetIdMap count="10">
      <sheetId val="1"/>
      <sheetId val="2"/>
      <sheetId val="3"/>
      <sheetId val="4"/>
      <sheetId val="5"/>
      <sheetId val="6"/>
      <sheetId val="7"/>
      <sheetId val="8"/>
      <sheetId val="9"/>
      <sheetId val="10"/>
    </sheetIdMap>
  </header>
  <header guid="{977D7A64-5493-406B-97D5-98307208629E}" dateTime="2017-09-07T14:32:51" maxSheetId="11" userName="PFKO" r:id="rId5" minRId="32" maxRId="36">
    <sheetIdMap count="10">
      <sheetId val="1"/>
      <sheetId val="2"/>
      <sheetId val="3"/>
      <sheetId val="4"/>
      <sheetId val="5"/>
      <sheetId val="6"/>
      <sheetId val="7"/>
      <sheetId val="8"/>
      <sheetId val="9"/>
      <sheetId val="10"/>
    </sheetIdMap>
  </header>
  <header guid="{6378448B-29C8-47FD-89E7-07C4E0F589DC}" dateTime="2017-09-08T11:56:17" maxSheetId="11" userName="PFKO" r:id="rId6" minRId="37" maxRId="39">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4">
    <oc r="C5" t="inlineStr">
      <is>
        <t>150x4,6 mm 2,5 μm, SuperC18 core-shell</t>
      </is>
    </oc>
    <nc r="C5" t="inlineStr">
      <is>
        <t>150x4,6 mm 2,5-3 μm, SuperC18 core-shell, LCMS-kompatibilis</t>
      </is>
    </nc>
  </rcc>
  <rcc rId="2" sId="4">
    <oc r="C8" t="inlineStr">
      <is>
        <t>150x4,6 mm 5 μm, HILIC</t>
      </is>
    </oc>
    <nc r="C8" t="inlineStr">
      <is>
        <t xml:space="preserve">150x4,6 mm, legalább 5 μm pórusméret, HILIC, módosítatlan szilikagél állófázisú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7">
    <oc r="C3" t="inlineStr">
      <is>
        <t>Pipettahegy színtelen,</t>
      </is>
    </oc>
    <nc r="C3" t="inlineStr">
      <is>
        <t>Pipettahegy színtelen, Biohit, Eppendorf és Gilson pipettához kompatibilis</t>
      </is>
    </nc>
  </rcc>
  <rcc rId="4" sId="7">
    <oc r="C4" t="inlineStr">
      <is>
        <t>Pipettahegy 0,5-200 ul</t>
      </is>
    </oc>
    <nc r="C4" t="inlineStr">
      <is>
        <t>Pipettahegy 0,5-200 ul Biohit, Eppendorf és Gilson pipettához kompatibilis</t>
      </is>
    </nc>
  </rcc>
  <rcc rId="5" sId="7">
    <oc r="C5" t="inlineStr">
      <is>
        <t>Pipettahegy 100-1000 ul</t>
      </is>
    </oc>
    <nc r="C5" t="inlineStr">
      <is>
        <t>Pipettahegy 100-1000 ul Biohit, Eppendorf és Gilson pipettához kompatibilis</t>
      </is>
    </nc>
  </rcc>
  <rcc rId="6" sId="7">
    <oc r="C18" t="inlineStr">
      <is>
        <t>47 mm, 0,2 um, hidrofób PTFE, autoklávozható, HPLC grade</t>
      </is>
    </oc>
    <nc r="C18" t="inlineStr">
      <is>
        <t>47 mm, 0,2 um, hidrofób PTFE, autoklávozható, HPLC grade, autoklávozható és a szűrt minták HPLC-vel mérhetőek</t>
      </is>
    </nc>
  </rcc>
  <rcc rId="7" sId="7">
    <oc r="C19" t="inlineStr">
      <is>
        <t>47 mm, 0,2 um, hidrofil, PVDF, autoklávozható, HPLC grade</t>
      </is>
    </oc>
    <nc r="C19" t="inlineStr">
      <is>
        <t>47 mm, 0,2 um, hidrofil, PVDF, autoklávozható, HPLC grade autoklávozható és a szűrt minták HPLC-vel mérhetőek</t>
      </is>
    </nc>
  </rcc>
  <rcc rId="8" sId="7">
    <oc r="C17" t="inlineStr">
      <is>
        <t>Mikrotesztlap 96 mélyedéssel, lapos aljjal</t>
      </is>
    </oc>
    <nc r="C17" t="inlineStr">
      <is>
        <t xml:space="preserve">Mikrotesztlap 96 mélyedéssel, lapos aljjal,  kb. 250-300 ul munkatérfogattal, </t>
      </is>
    </nc>
  </rcc>
  <rcc rId="9" sId="7">
    <oc r="C11" t="inlineStr">
      <is>
        <t>Low-binding eppendorf csövek</t>
      </is>
    </oc>
    <nc r="C11" t="inlineStr">
      <is>
        <t>Low-binding eppendorf csövek, 1,5 ml, fehérjére nézve</t>
      </is>
    </nc>
  </rcc>
  <rfmt sheetId="7" sqref="C11">
    <dxf>
      <alignment wrapText="1" readingOrder="0"/>
    </dxf>
  </rfmt>
  <rcc rId="10" sId="7">
    <oc r="C54" t="inlineStr">
      <is>
        <t>Műanyag Centrifuga cső kupakkal 50 ml</t>
      </is>
    </oc>
    <nc r="C54" t="inlineStr">
      <is>
        <t>Műanyag Centrifuga cső kupakkal 50 ml, steril talpas</t>
      </is>
    </nc>
  </rcc>
  <rcc rId="11" sId="7">
    <oc r="C55" t="inlineStr">
      <is>
        <t>Műanyag Centrifuga cső kupakkal 15 ml</t>
      </is>
    </oc>
    <nc r="C55" t="inlineStr">
      <is>
        <t>Műanyag Centrifuga cső kupakkal 15 ml, steril</t>
      </is>
    </nc>
  </rcc>
  <rcc rId="12" sId="7">
    <oc r="C56" t="inlineStr">
      <is>
        <t>Csipesz (16,5 cm fogászati), fém</t>
      </is>
    </oc>
    <nc r="C56" t="inlineStr">
      <is>
        <t>Csipesz (16,5 cm fogászati), fém, egyenes, hegyes végű</t>
      </is>
    </nc>
  </rcc>
  <rcc rId="13" sId="7">
    <oc r="C57" t="inlineStr">
      <is>
        <t>Csavaros szilikon szigetelésű üveg (1000 ml)</t>
      </is>
    </oc>
    <nc r="C57" t="inlineStr">
      <is>
        <t>Csavaros, szilikon szigetelésű kupakos üveg (1000 ml)</t>
      </is>
    </nc>
  </rcc>
  <rcc rId="14" sId="3">
    <oc r="C5" t="inlineStr">
      <is>
        <t>Methanol, ultrapure, HPLC Grade, 99.8+%</t>
      </is>
    </oc>
    <nc r="C5" t="inlineStr">
      <is>
        <t>Methanol, HPLC Grade, 99.8+%</t>
      </is>
    </nc>
  </rcc>
  <rcc rId="15" sId="3">
    <oc r="C14" t="inlineStr">
      <is>
        <t>Na-acetát, vízmentes, mol. biológiai cél</t>
      </is>
    </oc>
    <nc r="C14" t="inlineStr">
      <is>
        <t>Na-acetát, mol. biológiai cél</t>
      </is>
    </nc>
  </rcc>
  <rfmt sheetId="9" sqref="C3" start="0" length="0">
    <dxf>
      <alignment vertical="top" wrapText="1" readingOrder="0"/>
    </dxf>
  </rfmt>
  <rcc rId="16" sId="9">
    <oc r="C3" t="inlineStr">
      <is>
        <t>mesterségesen szintetizált</t>
      </is>
    </oc>
    <nc r="C3" t="inlineStr">
      <is>
        <t>mesterségesen szintetizált, szimpla szálú, nukleotid, 25 nmol primerenként,
standard tisztítás</t>
      </is>
    </nc>
  </rcc>
  <rcc rId="17" sId="9">
    <oc r="B3" t="inlineStr">
      <is>
        <r>
          <t xml:space="preserve">Oligonucleotid (bp) </t>
        </r>
        <r>
          <rPr>
            <sz val="10"/>
            <color theme="4"/>
            <rFont val="Arial"/>
            <family val="2"/>
            <charset val="238"/>
          </rPr>
          <t xml:space="preserve"> </t>
        </r>
      </is>
    </oc>
    <nc r="B3" t="inlineStr">
      <is>
        <t>Oligonucleotid</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6" xfDxf="1" dxf="1">
    <oc r="C5" t="inlineStr">
      <is>
        <t>1000 bp, 700 bp, 400 bp, 300 bp, 200 bp, 150 bp, 100 bp</t>
      </is>
    </oc>
    <nc r="C5" t="inlineStr">
      <is>
        <t>1500, 850, 400, 200 és 50 molekulaméretek</t>
      </is>
    </nc>
    <ndxf>
      <font>
        <sz val="10"/>
        <color auto="1"/>
        <name val="Arial"/>
        <scheme val="none"/>
      </font>
      <alignment wrapText="1" readingOrder="0"/>
      <border outline="0">
        <left style="thin">
          <color auto="1"/>
        </left>
        <right style="thin">
          <color auto="1"/>
        </right>
        <top style="thin">
          <color auto="1"/>
        </top>
        <bottom style="thin">
          <color auto="1"/>
        </bottom>
      </border>
    </ndxf>
  </rcc>
  <rcc rId="19" sId="6" xfDxf="1" dxf="1">
    <oc r="C4" t="inlineStr">
      <is>
        <t>5000 bp, 3000 bp, 2000 bp, 1500 bp, 1000 bp, 700 bp, 500 bp</t>
      </is>
    </oc>
    <nc r="C4" t="inlineStr">
      <is>
        <t>5000, 2000, 850, 400 és 100 molekulaméretek</t>
      </is>
    </nc>
    <ndxf>
      <font>
        <sz val="9"/>
        <color rgb="FF000000"/>
        <name val="Arial"/>
        <scheme val="none"/>
      </font>
      <alignment horizontal="left" vertical="center" wrapText="1" readingOrder="0"/>
    </ndxf>
  </rcc>
  <rfmt sheetId="6" sqref="C3" start="0" length="2147483647">
    <dxf>
      <font>
        <b val="0"/>
      </font>
    </dxf>
  </rfmt>
  <rfmt sheetId="6" sqref="C3">
    <dxf>
      <alignment horizontal="left" readingOrder="0"/>
    </dxf>
  </rfmt>
  <rcc rId="20" sId="6">
    <oc r="C15" t="inlineStr">
      <is>
        <t>50 prep</t>
      </is>
    </oc>
    <nc r="C15" t="inlineStr">
      <is>
        <t>50 prep, gomba és növényi mintákhoz, mini mennyiségben</t>
      </is>
    </nc>
  </rcc>
  <rcc rId="21" sId="9">
    <oc r="C3" t="inlineStr">
      <is>
        <t>mesterségesen szintetizált, szimpla szálú, nukleotid, 25 nmol primerenként,
standard tisztítás</t>
      </is>
    </oc>
    <nc r="C3" t="inlineStr">
      <is>
        <t>mesterségesen szintetizált, szimpla szálú, nukleotid, 25 nmol (2 OD) primerenként,
standard tisztítás</t>
      </is>
    </nc>
  </rcc>
  <rcc rId="22" sId="3">
    <oc r="C28" t="inlineStr">
      <is>
        <t>Soda lime indikátorral 1,0-2,5 mm mérettartományban, infravörös gázanalízishez, 2 x 1000g</t>
      </is>
    </oc>
    <nc r="C28" t="inlineStr">
      <is>
        <t>Soda lime indikátorral min. 95%-ban2,0-5 mm mérettartományban, infravörös gázanalízishez, 2 x 1000g, maximális kiszerelés 5 kg</t>
      </is>
    </nc>
  </rcc>
  <rcc rId="23" sId="4">
    <oc r="C5" t="inlineStr">
      <is>
        <t>150x4,6 mm 2,5-3 μm, SuperC18 core-shell, LCMS-kompatibilis</t>
      </is>
    </oc>
    <nc r="C5" t="inlineStr">
      <is>
        <t>150x4,6 mm 2,5-3 μm, SuperC18 core-shell, LCMS-kompatibilis, pH stabilitás 1.5-11.5</t>
      </is>
    </nc>
  </rcc>
  <rcc rId="24" sId="7">
    <oc r="C26" t="inlineStr">
      <is>
        <t>Nem steril, hosszított (300 mm), M-es méret, texturált ujjbegyek, latex és szilikonmentes, 
EN 374, EN 455-1/-2/-3, EN 421; III. kategória, 89/686/EEC; AQL 0,65 Élelmiszerrel érintkezésbe kerülhet</t>
      </is>
    </oc>
    <nc r="C26" t="inlineStr">
      <is>
        <t>Nem steril, hosszított (300 mm), M-es méret, texturált ujjbegyek, latex és szilikonmentes, 
EN 374, EN 455-1/-2/-3, EN 421; III. kategória, 89/686/EEC; AQL 0,65 Élelmiszerrel érintkezésbe kerülhet, púdermentes</t>
      </is>
    </nc>
  </rcc>
  <rcc rId="25" sId="7">
    <oc r="C27" t="inlineStr">
      <is>
        <t>Nem steril, M-es méret, texturált ujjbegyek, latex és szilikonmentes
EN 374, EN 455-1/-2/-3, EN 421; III. kategória, 89/686/EEC; AQL 0,65 Élelmiszerrel érintkezésbe kerülhet</t>
      </is>
    </oc>
    <nc r="C27" t="inlineStr">
      <is>
        <t>Nem steril, M-es méret, texturált ujjbegyek, latex és szilikonmentes
EN 374, EN 455-1/-2/-3, EN 421; III. kategória, 89/686/EEC; AQL 0,65 Élelmiszerrel érintkezésbe kerülhet, púdermentes</t>
      </is>
    </nc>
  </rcc>
  <rcc rId="26" sId="7">
    <oc r="C29" t="inlineStr">
      <is>
        <t>Többször használható, szilikon, cserélhető bajonettzáras szűrőbetéttel, kilégzőszelep (EN 140) 
M-es méret</t>
      </is>
    </oc>
    <nc r="C29" t="inlineStr">
      <is>
        <t>Többször használható, szilikon, cserélhető bajonettzáras szűrőbetéttel, kilégzőszelep (EN 140), Védelmi szint: A2 B2 E2 K2 P3
M-es méret</t>
      </is>
    </nc>
  </rcc>
  <rcc rId="27" sId="7">
    <oc r="B10" t="inlineStr">
      <is>
        <t>Pipettahegy gel loading, 5-200 ul</t>
      </is>
    </oc>
    <nc r="B10" t="inlineStr">
      <is>
        <t>Pipettahegy gel loading, 1-200 ul</t>
      </is>
    </nc>
  </rcc>
  <rcc rId="28" sId="7">
    <oc r="C10" t="inlineStr">
      <is>
        <t>Gel loading pipette tips, 5-200 ul</t>
      </is>
    </oc>
    <nc r="C10" t="inlineStr">
      <is>
        <t>Gel loading pipette tips, 1-200 ul</t>
      </is>
    </nc>
  </rcc>
  <rcc rId="29" sId="7">
    <oc r="C41" t="inlineStr">
      <is>
        <t>25 mm átm., 0,2 mikron pórus; cellulóz, nem steril.</t>
      </is>
    </oc>
    <nc r="C41" t="inlineStr">
      <is>
        <t>25 mm átm., 0,2 mikron pórus; cellulóz vagy CA, nem steril.</t>
      </is>
    </nc>
  </rcc>
  <rcc rId="30" sId="7">
    <oc r="C45" t="inlineStr">
      <is>
        <t>120 ml, nem steril, ömlesztett, fehér kupakos</t>
      </is>
    </oc>
    <nc r="C45" t="inlineStr">
      <is>
        <t>120-150 ml, nem steril, ömlesztett, fehér kupakos</t>
      </is>
    </nc>
  </rcc>
  <rcc rId="31" sId="3">
    <oc r="C3" t="inlineStr">
      <is>
        <t>Acetonitril, szárított (max. 0,003% H2O) CHROMANORM® Reag. Ph. Eur., USP, ACS, super gradient grade HPLC/UHPLC</t>
      </is>
    </oc>
    <nc r="C3" t="inlineStr">
      <is>
        <t>Acetonitril, szárított (max. 0,007% H2O) CHROMANORM® Reag. Ph. Eur., USP, ACS, super gradient grade HPLC/UHPLC</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6">
    <oc r="B3" t="inlineStr">
      <is>
        <t>ECO Safe Nucleic Acid Staining Solution, 20000x</t>
      </is>
    </oc>
    <nc r="B3" t="inlineStr">
      <is>
        <t>Nucleic Acid Staining Solution, 20000x</t>
      </is>
    </nc>
  </rcc>
  <rcc rId="33" sId="6">
    <oc r="C6" t="inlineStr">
      <is>
        <t>elektrofotorézis puffer</t>
      </is>
    </oc>
    <nc r="C6" t="inlineStr">
      <is>
        <t>molekurális biológiai tisztaságú víz</t>
      </is>
    </nc>
  </rcc>
  <rcc rId="34" sId="6">
    <oc r="C11" t="inlineStr">
      <is>
        <t>Nukleinsav elektroforézishez
5*1 ml</t>
      </is>
    </oc>
    <nc r="C11" t="inlineStr">
      <is>
        <t>Nukleinsav elektroforézishez, 5*1 ml, ready to use oldat</t>
      </is>
    </nc>
  </rcc>
  <rcc rId="35" sId="6">
    <oc r="C13" t="inlineStr">
      <is>
        <t>DNS izoláló készlet</t>
      </is>
    </oc>
    <nc r="C13" t="inlineStr">
      <is>
        <t>DNS izoláló készlet, 100-150 mintára</t>
      </is>
    </nc>
  </rcc>
  <rcc rId="36" sId="6">
    <oc r="B13" t="inlineStr">
      <is>
        <t xml:space="preserve">Forensic DNA isolation kit (100) </t>
      </is>
    </oc>
    <nc r="B13" t="inlineStr">
      <is>
        <t>Forensic DNA isolation kit</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3">
    <oc r="C28" t="inlineStr">
      <is>
        <t>Soda lime indikátorral min. 95%-ban2,0-5 mm mérettartományban, infravörös gázanalízishez, 2 x 1000g, maximális kiszerelés 5 kg</t>
      </is>
    </oc>
    <nc r="C28" t="inlineStr">
      <is>
        <t>Soda lime indikátorral 1-2,5 mm mérettartományban, infravörös gázanalízishez</t>
      </is>
    </nc>
  </rcc>
  <rcc rId="38" sId="3">
    <oc r="D28" t="inlineStr">
      <is>
        <t>1000 g</t>
      </is>
    </oc>
    <nc r="D28" t="inlineStr">
      <is>
        <t>kg</t>
      </is>
    </nc>
  </rcc>
  <rcc rId="39" sId="3">
    <oc r="E28">
      <v>2</v>
    </oc>
    <nc r="E28">
      <v>5</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6378448B-29C8-47FD-89E7-07C4E0F589DC}" name="EKF" id="-841065666" dateTime="2017-09-12T13:52:17"/>
</user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B1" workbookViewId="0">
      <selection activeCell="G14" sqref="G14"/>
    </sheetView>
  </sheetViews>
  <sheetFormatPr defaultColWidth="9.140625" defaultRowHeight="12.75" x14ac:dyDescent="0.2"/>
  <cols>
    <col min="1" max="1" width="5.7109375" style="60" customWidth="1"/>
    <col min="2" max="2" width="55.7109375" style="60" customWidth="1"/>
    <col min="3" max="8" width="15.7109375" style="60" customWidth="1"/>
    <col min="9" max="16384" width="9.140625" style="60"/>
  </cols>
  <sheetData>
    <row r="1" spans="1:8" ht="15" customHeight="1" x14ac:dyDescent="0.2">
      <c r="A1" s="160" t="s">
        <v>236</v>
      </c>
      <c r="B1" s="163" t="s">
        <v>396</v>
      </c>
      <c r="C1" s="168"/>
      <c r="D1" s="168"/>
      <c r="E1" s="168"/>
      <c r="F1" s="168"/>
      <c r="G1" s="163" t="s">
        <v>453</v>
      </c>
      <c r="H1" s="164"/>
    </row>
    <row r="2" spans="1:8" ht="15" customHeight="1" x14ac:dyDescent="0.2">
      <c r="A2" s="161"/>
      <c r="B2" s="165"/>
      <c r="C2" s="167" t="s">
        <v>397</v>
      </c>
      <c r="D2" s="167"/>
      <c r="E2" s="167" t="s">
        <v>398</v>
      </c>
      <c r="F2" s="167"/>
      <c r="G2" s="165"/>
      <c r="H2" s="166"/>
    </row>
    <row r="3" spans="1:8" ht="15" customHeight="1" thickBot="1" x14ac:dyDescent="0.25">
      <c r="A3" s="162"/>
      <c r="B3" s="169"/>
      <c r="C3" s="128" t="s">
        <v>399</v>
      </c>
      <c r="D3" s="128" t="s">
        <v>400</v>
      </c>
      <c r="E3" s="128" t="s">
        <v>399</v>
      </c>
      <c r="F3" s="128" t="s">
        <v>400</v>
      </c>
      <c r="G3" s="128" t="s">
        <v>399</v>
      </c>
      <c r="H3" s="129" t="s">
        <v>400</v>
      </c>
    </row>
    <row r="4" spans="1:8" ht="30" customHeight="1" x14ac:dyDescent="0.2">
      <c r="A4" s="124" t="s">
        <v>237</v>
      </c>
      <c r="B4" s="125" t="s">
        <v>372</v>
      </c>
      <c r="C4" s="126">
        <f>'1. Anal. stand.'!G47</f>
        <v>0</v>
      </c>
      <c r="D4" s="126">
        <f>C4*1.27</f>
        <v>0</v>
      </c>
      <c r="E4" s="126">
        <f>'1. Anal. stand.'!G69</f>
        <v>0</v>
      </c>
      <c r="F4" s="126">
        <f>E4*1.27</f>
        <v>0</v>
      </c>
      <c r="G4" s="127">
        <f>C4+E4</f>
        <v>0</v>
      </c>
      <c r="H4" s="127">
        <f>D4+F4</f>
        <v>0</v>
      </c>
    </row>
    <row r="5" spans="1:8" ht="30" customHeight="1" x14ac:dyDescent="0.2">
      <c r="A5" s="84" t="s">
        <v>238</v>
      </c>
      <c r="B5" s="118" t="s">
        <v>390</v>
      </c>
      <c r="C5" s="81">
        <f>'2. Ált. vegysz.'!G22</f>
        <v>0</v>
      </c>
      <c r="D5" s="81">
        <f t="shared" ref="D5:D12" si="0">C5*1.27</f>
        <v>0</v>
      </c>
      <c r="E5" s="81">
        <f>'2. Ált. vegysz.'!G26+'2. Ált. vegysz.'!G34</f>
        <v>0</v>
      </c>
      <c r="F5" s="81">
        <f t="shared" ref="F5:F12" si="1">E5*1.27</f>
        <v>0</v>
      </c>
      <c r="G5" s="119">
        <f t="shared" ref="G5:G12" si="2">C5+E5</f>
        <v>0</v>
      </c>
      <c r="H5" s="119">
        <f t="shared" ref="H5:H12" si="3">D5+F5</f>
        <v>0</v>
      </c>
    </row>
    <row r="6" spans="1:8" ht="30" customHeight="1" x14ac:dyDescent="0.2">
      <c r="A6" s="84" t="s">
        <v>239</v>
      </c>
      <c r="B6" s="118" t="s">
        <v>379</v>
      </c>
      <c r="C6" s="81">
        <f>'3. Krom. oszlop'!G10</f>
        <v>0</v>
      </c>
      <c r="D6" s="81">
        <f t="shared" si="0"/>
        <v>0</v>
      </c>
      <c r="E6" s="81">
        <f>'3. Krom. oszlop'!G14</f>
        <v>0</v>
      </c>
      <c r="F6" s="81">
        <f t="shared" si="1"/>
        <v>0</v>
      </c>
      <c r="G6" s="119">
        <f t="shared" si="2"/>
        <v>0</v>
      </c>
      <c r="H6" s="119">
        <f t="shared" si="3"/>
        <v>0</v>
      </c>
    </row>
    <row r="7" spans="1:8" ht="30" customHeight="1" x14ac:dyDescent="0.2">
      <c r="A7" s="84" t="s">
        <v>240</v>
      </c>
      <c r="B7" s="118" t="s">
        <v>391</v>
      </c>
      <c r="C7" s="81">
        <f>'4. Krom. fogy. anyag'!G17</f>
        <v>0</v>
      </c>
      <c r="D7" s="81">
        <f t="shared" si="0"/>
        <v>0</v>
      </c>
      <c r="E7" s="81"/>
      <c r="F7" s="81">
        <f t="shared" si="1"/>
        <v>0</v>
      </c>
      <c r="G7" s="119">
        <f t="shared" si="2"/>
        <v>0</v>
      </c>
      <c r="H7" s="119">
        <f t="shared" si="3"/>
        <v>0</v>
      </c>
    </row>
    <row r="8" spans="1:8" ht="30" customHeight="1" x14ac:dyDescent="0.2">
      <c r="A8" s="84" t="s">
        <v>241</v>
      </c>
      <c r="B8" s="118" t="s">
        <v>392</v>
      </c>
      <c r="C8" s="81">
        <f>'5. Molbi kitek'!G16</f>
        <v>0</v>
      </c>
      <c r="D8" s="81">
        <f t="shared" si="0"/>
        <v>0</v>
      </c>
      <c r="E8" s="81">
        <f>'5. Molbi kitek'!G20</f>
        <v>0</v>
      </c>
      <c r="F8" s="81">
        <f t="shared" si="1"/>
        <v>0</v>
      </c>
      <c r="G8" s="119">
        <f t="shared" si="2"/>
        <v>0</v>
      </c>
      <c r="H8" s="119">
        <f t="shared" si="3"/>
        <v>0</v>
      </c>
    </row>
    <row r="9" spans="1:8" ht="30" customHeight="1" x14ac:dyDescent="0.2">
      <c r="A9" s="84" t="s">
        <v>242</v>
      </c>
      <c r="B9" s="118" t="s">
        <v>382</v>
      </c>
      <c r="C9" s="81">
        <f>'6. Ált. lab. eszk.'!G30</f>
        <v>0</v>
      </c>
      <c r="D9" s="81">
        <f t="shared" si="0"/>
        <v>0</v>
      </c>
      <c r="E9" s="81">
        <f>'6. Ált. lab. eszk.'!G49+'6. Ált. lab. eszk.'!G59</f>
        <v>0</v>
      </c>
      <c r="F9" s="81">
        <f t="shared" si="1"/>
        <v>0</v>
      </c>
      <c r="G9" s="119">
        <f t="shared" si="2"/>
        <v>0</v>
      </c>
      <c r="H9" s="119">
        <f t="shared" si="3"/>
        <v>0</v>
      </c>
    </row>
    <row r="10" spans="1:8" ht="30" customHeight="1" x14ac:dyDescent="0.2">
      <c r="A10" s="84" t="s">
        <v>243</v>
      </c>
      <c r="B10" s="118" t="s">
        <v>393</v>
      </c>
      <c r="C10" s="81">
        <f>'7. Gázok'!G4</f>
        <v>0</v>
      </c>
      <c r="D10" s="81">
        <f t="shared" si="0"/>
        <v>0</v>
      </c>
      <c r="E10" s="81"/>
      <c r="F10" s="81">
        <f t="shared" si="1"/>
        <v>0</v>
      </c>
      <c r="G10" s="119">
        <f t="shared" si="2"/>
        <v>0</v>
      </c>
      <c r="H10" s="119">
        <f t="shared" si="3"/>
        <v>0</v>
      </c>
    </row>
    <row r="11" spans="1:8" ht="30" customHeight="1" x14ac:dyDescent="0.2">
      <c r="A11" s="84" t="s">
        <v>244</v>
      </c>
      <c r="B11" s="118" t="s">
        <v>394</v>
      </c>
      <c r="C11" s="81">
        <f>'8. Szintézis termékek'!G4</f>
        <v>0</v>
      </c>
      <c r="D11" s="81">
        <f t="shared" si="0"/>
        <v>0</v>
      </c>
      <c r="E11" s="81"/>
      <c r="F11" s="81">
        <f t="shared" si="1"/>
        <v>0</v>
      </c>
      <c r="G11" s="119">
        <f t="shared" si="2"/>
        <v>0</v>
      </c>
      <c r="H11" s="119">
        <f t="shared" si="3"/>
        <v>0</v>
      </c>
    </row>
    <row r="12" spans="1:8" ht="30" customHeight="1" thickBot="1" x14ac:dyDescent="0.25">
      <c r="A12" s="84" t="s">
        <v>245</v>
      </c>
      <c r="B12" s="118" t="s">
        <v>395</v>
      </c>
      <c r="C12" s="81">
        <f>'9. SPME eszközök, anyagok'!G9</f>
        <v>0</v>
      </c>
      <c r="D12" s="81">
        <f t="shared" si="0"/>
        <v>0</v>
      </c>
      <c r="E12" s="81"/>
      <c r="F12" s="81">
        <f t="shared" si="1"/>
        <v>0</v>
      </c>
      <c r="G12" s="123">
        <f t="shared" si="2"/>
        <v>0</v>
      </c>
      <c r="H12" s="123">
        <f t="shared" si="3"/>
        <v>0</v>
      </c>
    </row>
    <row r="13" spans="1:8" ht="48.75" customHeight="1" thickBot="1" x14ac:dyDescent="0.25">
      <c r="A13" s="49"/>
      <c r="B13" s="76" t="s">
        <v>97</v>
      </c>
      <c r="C13" s="120">
        <f>SUM(C4:C12)</f>
        <v>0</v>
      </c>
      <c r="D13" s="120">
        <f t="shared" ref="D13:F13" si="4">SUM(D4:D12)</f>
        <v>0</v>
      </c>
      <c r="E13" s="120">
        <f>SUM(E4:E12)</f>
        <v>0</v>
      </c>
      <c r="F13" s="121">
        <f t="shared" si="4"/>
        <v>0</v>
      </c>
      <c r="G13" s="155">
        <f>C13+E13</f>
        <v>0</v>
      </c>
      <c r="H13" s="156">
        <f>D13+F13</f>
        <v>0</v>
      </c>
    </row>
    <row r="15" spans="1:8" x14ac:dyDescent="0.2">
      <c r="G15" s="139"/>
      <c r="H15" s="139"/>
    </row>
  </sheetData>
  <customSheetViews>
    <customSheetView guid="{2ADBD4F0-6868-4B40-B623-02E1786D9788}" fitToPage="1" topLeftCell="B1">
      <selection activeCell="G14" sqref="G14"/>
      <pageMargins left="0.7" right="0.7" top="0.75" bottom="0.75" header="0.3" footer="0.3"/>
      <pageSetup paperSize="9" scale="84" orientation="landscape" r:id="rId1"/>
    </customSheetView>
  </customSheetViews>
  <mergeCells count="6">
    <mergeCell ref="A1:A3"/>
    <mergeCell ref="G1:H2"/>
    <mergeCell ref="C2:D2"/>
    <mergeCell ref="E2:F2"/>
    <mergeCell ref="C1:F1"/>
    <mergeCell ref="B1:B3"/>
  </mergeCells>
  <pageMargins left="0.7" right="0.7" top="0.75" bottom="0.75" header="0.3" footer="0.3"/>
  <pageSetup paperSize="9" scale="84" orientation="landscape" r:id="rId2"/>
  <ignoredErrors>
    <ignoredError sqref="E4:E6 E8:E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I1" sqref="I1"/>
    </sheetView>
  </sheetViews>
  <sheetFormatPr defaultRowHeight="15" x14ac:dyDescent="0.25"/>
  <cols>
    <col min="1" max="1" width="5.7109375" customWidth="1"/>
    <col min="2" max="3" width="40.7109375" customWidth="1"/>
    <col min="4" max="5" width="10.7109375" customWidth="1"/>
    <col min="6" max="8" width="15.7109375" customWidth="1"/>
    <col min="9" max="9" width="15.42578125" bestFit="1" customWidth="1"/>
  </cols>
  <sheetData>
    <row r="1" spans="1:9" ht="60" x14ac:dyDescent="0.25">
      <c r="A1" s="1" t="s">
        <v>236</v>
      </c>
      <c r="B1" s="2" t="s">
        <v>0</v>
      </c>
      <c r="C1" s="2" t="s">
        <v>1</v>
      </c>
      <c r="D1" s="2" t="s">
        <v>2</v>
      </c>
      <c r="E1" s="2" t="s">
        <v>3</v>
      </c>
      <c r="F1" s="2" t="s">
        <v>297</v>
      </c>
      <c r="G1" s="3" t="s">
        <v>378</v>
      </c>
      <c r="H1" s="4" t="s">
        <v>4</v>
      </c>
      <c r="I1" s="157" t="s">
        <v>454</v>
      </c>
    </row>
    <row r="2" spans="1:9" x14ac:dyDescent="0.25">
      <c r="A2" s="178" t="s">
        <v>389</v>
      </c>
      <c r="B2" s="179"/>
      <c r="C2" s="179"/>
      <c r="D2" s="179"/>
      <c r="E2" s="179"/>
      <c r="F2" s="179"/>
      <c r="G2" s="179"/>
      <c r="H2" s="180"/>
    </row>
    <row r="3" spans="1:9" ht="25.5" x14ac:dyDescent="0.25">
      <c r="A3" s="71" t="s">
        <v>237</v>
      </c>
      <c r="B3" s="15" t="s">
        <v>200</v>
      </c>
      <c r="C3" s="35" t="s">
        <v>201</v>
      </c>
      <c r="D3" s="7" t="s">
        <v>202</v>
      </c>
      <c r="E3" s="7">
        <v>2</v>
      </c>
      <c r="F3" s="81">
        <v>0</v>
      </c>
      <c r="G3" s="81">
        <f>E3*F3</f>
        <v>0</v>
      </c>
      <c r="H3" s="81">
        <f>G3*1.27</f>
        <v>0</v>
      </c>
    </row>
    <row r="4" spans="1:9" ht="63.75" x14ac:dyDescent="0.25">
      <c r="A4" s="71" t="s">
        <v>238</v>
      </c>
      <c r="B4" s="15" t="s">
        <v>203</v>
      </c>
      <c r="C4" s="35" t="s">
        <v>204</v>
      </c>
      <c r="D4" s="7" t="s">
        <v>202</v>
      </c>
      <c r="E4" s="7">
        <v>2</v>
      </c>
      <c r="F4" s="82">
        <v>0</v>
      </c>
      <c r="G4" s="81">
        <f t="shared" ref="G4:G8" si="0">E4*F4</f>
        <v>0</v>
      </c>
      <c r="H4" s="81">
        <f t="shared" ref="H4:H8" si="1">G4*1.27</f>
        <v>0</v>
      </c>
    </row>
    <row r="5" spans="1:9" ht="63.75" x14ac:dyDescent="0.25">
      <c r="A5" s="71" t="s">
        <v>239</v>
      </c>
      <c r="B5" s="15" t="s">
        <v>205</v>
      </c>
      <c r="C5" s="35" t="s">
        <v>206</v>
      </c>
      <c r="D5" s="7" t="s">
        <v>202</v>
      </c>
      <c r="E5" s="7">
        <v>2</v>
      </c>
      <c r="F5" s="82">
        <v>0</v>
      </c>
      <c r="G5" s="81">
        <f t="shared" si="0"/>
        <v>0</v>
      </c>
      <c r="H5" s="81">
        <f t="shared" si="1"/>
        <v>0</v>
      </c>
    </row>
    <row r="6" spans="1:9" ht="38.25" x14ac:dyDescent="0.25">
      <c r="A6" s="71" t="s">
        <v>240</v>
      </c>
      <c r="B6" s="15" t="s">
        <v>207</v>
      </c>
      <c r="C6" s="35" t="s">
        <v>208</v>
      </c>
      <c r="D6" s="7" t="s">
        <v>202</v>
      </c>
      <c r="E6" s="7">
        <v>4</v>
      </c>
      <c r="F6" s="82">
        <v>0</v>
      </c>
      <c r="G6" s="81">
        <f t="shared" si="0"/>
        <v>0</v>
      </c>
      <c r="H6" s="81">
        <f t="shared" si="1"/>
        <v>0</v>
      </c>
    </row>
    <row r="7" spans="1:9" x14ac:dyDescent="0.25">
      <c r="A7" s="71" t="s">
        <v>241</v>
      </c>
      <c r="B7" s="15" t="s">
        <v>234</v>
      </c>
      <c r="C7" s="35" t="s">
        <v>232</v>
      </c>
      <c r="D7" s="7" t="s">
        <v>233</v>
      </c>
      <c r="E7" s="7">
        <v>1</v>
      </c>
      <c r="F7" s="82">
        <v>0</v>
      </c>
      <c r="G7" s="81">
        <f t="shared" si="0"/>
        <v>0</v>
      </c>
      <c r="H7" s="81">
        <f t="shared" si="1"/>
        <v>0</v>
      </c>
    </row>
    <row r="8" spans="1:9" ht="51" x14ac:dyDescent="0.25">
      <c r="A8" s="71" t="s">
        <v>242</v>
      </c>
      <c r="B8" s="15" t="s">
        <v>209</v>
      </c>
      <c r="C8" s="35" t="s">
        <v>210</v>
      </c>
      <c r="D8" s="7" t="s">
        <v>136</v>
      </c>
      <c r="E8" s="7">
        <v>4</v>
      </c>
      <c r="F8" s="82">
        <v>0</v>
      </c>
      <c r="G8" s="81">
        <f t="shared" si="0"/>
        <v>0</v>
      </c>
      <c r="H8" s="81">
        <f t="shared" si="1"/>
        <v>0</v>
      </c>
    </row>
    <row r="9" spans="1:9" x14ac:dyDescent="0.25">
      <c r="A9" s="181" t="s">
        <v>97</v>
      </c>
      <c r="B9" s="181"/>
      <c r="C9" s="181"/>
      <c r="D9" s="181"/>
      <c r="E9" s="181"/>
      <c r="F9" s="109"/>
      <c r="G9" s="110">
        <f>SUM(G3:G8)</f>
        <v>0</v>
      </c>
      <c r="H9" s="99">
        <f>SUM(H3:H8)</f>
        <v>0</v>
      </c>
    </row>
    <row r="10" spans="1:9" ht="18" x14ac:dyDescent="0.25">
      <c r="H10" s="115"/>
      <c r="I10" s="116"/>
    </row>
    <row r="11" spans="1:9" x14ac:dyDescent="0.25">
      <c r="A11" s="176" t="s">
        <v>375</v>
      </c>
      <c r="B11" s="176"/>
      <c r="C11" s="176"/>
      <c r="D11" s="176"/>
      <c r="E11" s="176"/>
      <c r="F11" s="90"/>
      <c r="G11" s="91">
        <f>G9</f>
        <v>0</v>
      </c>
      <c r="H11" s="91">
        <f>H9</f>
        <v>0</v>
      </c>
      <c r="I11" s="117"/>
    </row>
    <row r="12" spans="1:9" x14ac:dyDescent="0.25">
      <c r="H12" s="117"/>
      <c r="I12" s="115"/>
    </row>
  </sheetData>
  <customSheetViews>
    <customSheetView guid="{2ADBD4F0-6868-4B40-B623-02E1786D9788}" fitToPage="1">
      <selection activeCell="I1" sqref="I1"/>
      <pageMargins left="0.7" right="0.7" top="0.75" bottom="0.75" header="0.3" footer="0.3"/>
      <pageSetup paperSize="9" scale="51" orientation="portrait" r:id="rId1"/>
    </customSheetView>
  </customSheetViews>
  <mergeCells count="3">
    <mergeCell ref="A9:E9"/>
    <mergeCell ref="A2:H2"/>
    <mergeCell ref="A11:E11"/>
  </mergeCells>
  <pageMargins left="0.7" right="0.7" top="0.75" bottom="0.75" header="0.3" footer="0.3"/>
  <pageSetup paperSize="9" scale="5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opLeftCell="A46" workbookViewId="0">
      <selection activeCell="I1" sqref="I1"/>
    </sheetView>
  </sheetViews>
  <sheetFormatPr defaultRowHeight="15" x14ac:dyDescent="0.25"/>
  <cols>
    <col min="1" max="1" width="5.7109375" customWidth="1"/>
    <col min="2" max="3" width="40.7109375" customWidth="1"/>
    <col min="4" max="5" width="10.7109375" customWidth="1"/>
    <col min="6" max="8" width="15.7109375" customWidth="1"/>
    <col min="9" max="9" width="14.42578125" customWidth="1"/>
  </cols>
  <sheetData>
    <row r="1" spans="1:9" ht="60" x14ac:dyDescent="0.25">
      <c r="A1" s="1" t="s">
        <v>236</v>
      </c>
      <c r="B1" s="2" t="s">
        <v>0</v>
      </c>
      <c r="C1" s="2" t="s">
        <v>1</v>
      </c>
      <c r="D1" s="2" t="s">
        <v>2</v>
      </c>
      <c r="E1" s="2" t="s">
        <v>3</v>
      </c>
      <c r="F1" s="2" t="s">
        <v>297</v>
      </c>
      <c r="G1" s="3" t="s">
        <v>378</v>
      </c>
      <c r="H1" s="4" t="s">
        <v>4</v>
      </c>
      <c r="I1" s="157" t="s">
        <v>454</v>
      </c>
    </row>
    <row r="2" spans="1:9" x14ac:dyDescent="0.25">
      <c r="A2" s="173" t="s">
        <v>373</v>
      </c>
      <c r="B2" s="174"/>
      <c r="C2" s="174"/>
      <c r="D2" s="174"/>
      <c r="E2" s="174"/>
      <c r="F2" s="174"/>
      <c r="G2" s="174"/>
      <c r="H2" s="175"/>
      <c r="I2" s="158"/>
    </row>
    <row r="3" spans="1:9" x14ac:dyDescent="0.25">
      <c r="A3" s="71" t="s">
        <v>237</v>
      </c>
      <c r="B3" s="5" t="s">
        <v>5</v>
      </c>
      <c r="C3" s="6" t="s">
        <v>6</v>
      </c>
      <c r="D3" s="7" t="s">
        <v>7</v>
      </c>
      <c r="E3" s="8">
        <v>1</v>
      </c>
      <c r="F3" s="41">
        <v>0</v>
      </c>
      <c r="G3" s="67">
        <f>E3*F3</f>
        <v>0</v>
      </c>
      <c r="H3" s="42">
        <f>G3*1.27</f>
        <v>0</v>
      </c>
      <c r="I3" s="158"/>
    </row>
    <row r="4" spans="1:9" x14ac:dyDescent="0.25">
      <c r="A4" s="71" t="s">
        <v>238</v>
      </c>
      <c r="B4" s="10" t="s">
        <v>8</v>
      </c>
      <c r="C4" s="6" t="s">
        <v>9</v>
      </c>
      <c r="D4" s="7" t="s">
        <v>10</v>
      </c>
      <c r="E4" s="11">
        <v>2</v>
      </c>
      <c r="F4" s="41">
        <v>0</v>
      </c>
      <c r="G4" s="67">
        <f t="shared" ref="G4:G46" si="0">E4*F4</f>
        <v>0</v>
      </c>
      <c r="H4" s="42">
        <f t="shared" ref="H4:H46" si="1">G4*1.27</f>
        <v>0</v>
      </c>
      <c r="I4" s="158"/>
    </row>
    <row r="5" spans="1:9" x14ac:dyDescent="0.25">
      <c r="A5" s="71" t="s">
        <v>239</v>
      </c>
      <c r="B5" s="10" t="s">
        <v>11</v>
      </c>
      <c r="C5" s="6" t="s">
        <v>12</v>
      </c>
      <c r="D5" s="7" t="s">
        <v>10</v>
      </c>
      <c r="E5" s="11">
        <v>1</v>
      </c>
      <c r="F5" s="41">
        <v>0</v>
      </c>
      <c r="G5" s="67">
        <f t="shared" si="0"/>
        <v>0</v>
      </c>
      <c r="H5" s="42">
        <f t="shared" si="1"/>
        <v>0</v>
      </c>
      <c r="I5" s="158"/>
    </row>
    <row r="6" spans="1:9" ht="25.5" x14ac:dyDescent="0.25">
      <c r="A6" s="71" t="s">
        <v>240</v>
      </c>
      <c r="B6" s="10" t="s">
        <v>13</v>
      </c>
      <c r="C6" s="6" t="s">
        <v>14</v>
      </c>
      <c r="D6" s="7" t="s">
        <v>15</v>
      </c>
      <c r="E6" s="11">
        <v>2</v>
      </c>
      <c r="F6" s="41">
        <v>0</v>
      </c>
      <c r="G6" s="67">
        <f t="shared" si="0"/>
        <v>0</v>
      </c>
      <c r="H6" s="42">
        <f t="shared" si="1"/>
        <v>0</v>
      </c>
      <c r="I6" s="158"/>
    </row>
    <row r="7" spans="1:9" x14ac:dyDescent="0.25">
      <c r="A7" s="71" t="s">
        <v>241</v>
      </c>
      <c r="B7" s="5" t="s">
        <v>16</v>
      </c>
      <c r="C7" s="6" t="s">
        <v>17</v>
      </c>
      <c r="D7" s="7" t="s">
        <v>18</v>
      </c>
      <c r="E7" s="11">
        <v>1</v>
      </c>
      <c r="F7" s="41">
        <v>0</v>
      </c>
      <c r="G7" s="67">
        <f t="shared" si="0"/>
        <v>0</v>
      </c>
      <c r="H7" s="42">
        <f t="shared" si="1"/>
        <v>0</v>
      </c>
      <c r="I7" s="158"/>
    </row>
    <row r="8" spans="1:9" x14ac:dyDescent="0.25">
      <c r="A8" s="71" t="s">
        <v>242</v>
      </c>
      <c r="B8" s="12" t="s">
        <v>19</v>
      </c>
      <c r="C8" s="6" t="s">
        <v>20</v>
      </c>
      <c r="D8" s="7" t="s">
        <v>21</v>
      </c>
      <c r="E8" s="8">
        <v>1</v>
      </c>
      <c r="F8" s="41">
        <v>0</v>
      </c>
      <c r="G8" s="67">
        <f t="shared" si="0"/>
        <v>0</v>
      </c>
      <c r="H8" s="42">
        <f t="shared" si="1"/>
        <v>0</v>
      </c>
      <c r="I8" s="158"/>
    </row>
    <row r="9" spans="1:9" x14ac:dyDescent="0.25">
      <c r="A9" s="71" t="s">
        <v>243</v>
      </c>
      <c r="B9" s="10" t="s">
        <v>22</v>
      </c>
      <c r="C9" s="6" t="s">
        <v>23</v>
      </c>
      <c r="D9" s="7" t="s">
        <v>24</v>
      </c>
      <c r="E9" s="11">
        <v>1</v>
      </c>
      <c r="F9" s="41">
        <v>0</v>
      </c>
      <c r="G9" s="67">
        <f t="shared" si="0"/>
        <v>0</v>
      </c>
      <c r="H9" s="42">
        <f t="shared" si="1"/>
        <v>0</v>
      </c>
      <c r="I9" s="158"/>
    </row>
    <row r="10" spans="1:9" x14ac:dyDescent="0.25">
      <c r="A10" s="71" t="s">
        <v>244</v>
      </c>
      <c r="B10" s="10" t="s">
        <v>25</v>
      </c>
      <c r="C10" s="13">
        <v>0.98</v>
      </c>
      <c r="D10" s="7" t="s">
        <v>26</v>
      </c>
      <c r="E10" s="8">
        <v>1</v>
      </c>
      <c r="F10" s="41">
        <v>0</v>
      </c>
      <c r="G10" s="67">
        <f t="shared" si="0"/>
        <v>0</v>
      </c>
      <c r="H10" s="42">
        <f t="shared" si="1"/>
        <v>0</v>
      </c>
      <c r="I10" s="158"/>
    </row>
    <row r="11" spans="1:9" x14ac:dyDescent="0.25">
      <c r="A11" s="71" t="s">
        <v>245</v>
      </c>
      <c r="B11" s="10" t="s">
        <v>27</v>
      </c>
      <c r="C11" s="6" t="s">
        <v>28</v>
      </c>
      <c r="D11" s="7" t="s">
        <v>24</v>
      </c>
      <c r="E11" s="8">
        <v>1</v>
      </c>
      <c r="F11" s="41">
        <v>0</v>
      </c>
      <c r="G11" s="67">
        <f t="shared" si="0"/>
        <v>0</v>
      </c>
      <c r="H11" s="42">
        <f t="shared" si="1"/>
        <v>0</v>
      </c>
      <c r="I11" s="158"/>
    </row>
    <row r="12" spans="1:9" x14ac:dyDescent="0.25">
      <c r="A12" s="71" t="s">
        <v>246</v>
      </c>
      <c r="B12" s="10" t="s">
        <v>29</v>
      </c>
      <c r="C12" s="14" t="s">
        <v>30</v>
      </c>
      <c r="D12" s="7" t="s">
        <v>31</v>
      </c>
      <c r="E12" s="8">
        <v>1</v>
      </c>
      <c r="F12" s="41">
        <v>0</v>
      </c>
      <c r="G12" s="67">
        <f t="shared" si="0"/>
        <v>0</v>
      </c>
      <c r="H12" s="42">
        <f t="shared" si="1"/>
        <v>0</v>
      </c>
      <c r="I12" s="158"/>
    </row>
    <row r="13" spans="1:9" x14ac:dyDescent="0.25">
      <c r="A13" s="71" t="s">
        <v>247</v>
      </c>
      <c r="B13" s="15" t="s">
        <v>32</v>
      </c>
      <c r="C13" s="16" t="s">
        <v>33</v>
      </c>
      <c r="D13" s="17" t="s">
        <v>34</v>
      </c>
      <c r="E13" s="11">
        <v>2</v>
      </c>
      <c r="F13" s="41">
        <v>0</v>
      </c>
      <c r="G13" s="67">
        <f t="shared" si="0"/>
        <v>0</v>
      </c>
      <c r="H13" s="42">
        <f t="shared" si="1"/>
        <v>0</v>
      </c>
      <c r="I13" s="158"/>
    </row>
    <row r="14" spans="1:9" x14ac:dyDescent="0.25">
      <c r="A14" s="71" t="s">
        <v>248</v>
      </c>
      <c r="B14" s="15" t="s">
        <v>35</v>
      </c>
      <c r="C14" s="16" t="s">
        <v>36</v>
      </c>
      <c r="D14" s="17" t="s">
        <v>24</v>
      </c>
      <c r="E14" s="11">
        <v>1</v>
      </c>
      <c r="F14" s="41">
        <v>0</v>
      </c>
      <c r="G14" s="67">
        <f t="shared" si="0"/>
        <v>0</v>
      </c>
      <c r="H14" s="42">
        <f t="shared" si="1"/>
        <v>0</v>
      </c>
      <c r="I14" s="158"/>
    </row>
    <row r="15" spans="1:9" ht="26.25" x14ac:dyDescent="0.25">
      <c r="A15" s="71" t="s">
        <v>249</v>
      </c>
      <c r="B15" s="5" t="s">
        <v>37</v>
      </c>
      <c r="C15" s="18" t="s">
        <v>38</v>
      </c>
      <c r="D15" s="7" t="s">
        <v>39</v>
      </c>
      <c r="E15" s="8">
        <v>1</v>
      </c>
      <c r="F15" s="41">
        <v>0</v>
      </c>
      <c r="G15" s="67">
        <f t="shared" si="0"/>
        <v>0</v>
      </c>
      <c r="H15" s="42">
        <f t="shared" si="1"/>
        <v>0</v>
      </c>
      <c r="I15" s="158"/>
    </row>
    <row r="16" spans="1:9" x14ac:dyDescent="0.25">
      <c r="A16" s="71" t="s">
        <v>250</v>
      </c>
      <c r="B16" s="5" t="s">
        <v>40</v>
      </c>
      <c r="C16" s="18" t="s">
        <v>41</v>
      </c>
      <c r="D16" s="7" t="s">
        <v>26</v>
      </c>
      <c r="E16" s="8">
        <v>1</v>
      </c>
      <c r="F16" s="41">
        <v>0</v>
      </c>
      <c r="G16" s="67">
        <f t="shared" si="0"/>
        <v>0</v>
      </c>
      <c r="H16" s="42">
        <f t="shared" si="1"/>
        <v>0</v>
      </c>
      <c r="I16" s="158"/>
    </row>
    <row r="17" spans="1:9" x14ac:dyDescent="0.25">
      <c r="A17" s="71" t="s">
        <v>251</v>
      </c>
      <c r="B17" s="5" t="s">
        <v>42</v>
      </c>
      <c r="C17" s="18" t="s">
        <v>43</v>
      </c>
      <c r="D17" s="7" t="s">
        <v>24</v>
      </c>
      <c r="E17" s="8">
        <v>1</v>
      </c>
      <c r="F17" s="41">
        <v>0</v>
      </c>
      <c r="G17" s="67">
        <f t="shared" si="0"/>
        <v>0</v>
      </c>
      <c r="H17" s="42">
        <f t="shared" si="1"/>
        <v>0</v>
      </c>
      <c r="I17" s="158"/>
    </row>
    <row r="18" spans="1:9" x14ac:dyDescent="0.25">
      <c r="A18" s="71" t="s">
        <v>252</v>
      </c>
      <c r="B18" s="5" t="s">
        <v>44</v>
      </c>
      <c r="C18" s="18" t="s">
        <v>45</v>
      </c>
      <c r="D18" s="7" t="s">
        <v>46</v>
      </c>
      <c r="E18" s="8">
        <v>1</v>
      </c>
      <c r="F18" s="41">
        <v>0</v>
      </c>
      <c r="G18" s="67">
        <f t="shared" si="0"/>
        <v>0</v>
      </c>
      <c r="H18" s="42">
        <f t="shared" si="1"/>
        <v>0</v>
      </c>
      <c r="I18" s="158"/>
    </row>
    <row r="19" spans="1:9" x14ac:dyDescent="0.25">
      <c r="A19" s="71" t="s">
        <v>253</v>
      </c>
      <c r="B19" s="5" t="s">
        <v>47</v>
      </c>
      <c r="C19" s="19">
        <v>0.98</v>
      </c>
      <c r="D19" s="7" t="s">
        <v>21</v>
      </c>
      <c r="E19" s="8">
        <v>1</v>
      </c>
      <c r="F19" s="41">
        <v>0</v>
      </c>
      <c r="G19" s="67">
        <f t="shared" si="0"/>
        <v>0</v>
      </c>
      <c r="H19" s="42">
        <f t="shared" si="1"/>
        <v>0</v>
      </c>
      <c r="I19" s="158"/>
    </row>
    <row r="20" spans="1:9" x14ac:dyDescent="0.25">
      <c r="A20" s="71" t="s">
        <v>254</v>
      </c>
      <c r="B20" s="5" t="s">
        <v>48</v>
      </c>
      <c r="C20" s="19" t="s">
        <v>49</v>
      </c>
      <c r="D20" s="7" t="s">
        <v>24</v>
      </c>
      <c r="E20" s="8">
        <v>1</v>
      </c>
      <c r="F20" s="41">
        <v>0</v>
      </c>
      <c r="G20" s="67">
        <f t="shared" si="0"/>
        <v>0</v>
      </c>
      <c r="H20" s="42">
        <f t="shared" si="1"/>
        <v>0</v>
      </c>
      <c r="I20" s="158"/>
    </row>
    <row r="21" spans="1:9" x14ac:dyDescent="0.25">
      <c r="A21" s="71" t="s">
        <v>255</v>
      </c>
      <c r="B21" s="5" t="s">
        <v>50</v>
      </c>
      <c r="C21" s="19" t="s">
        <v>51</v>
      </c>
      <c r="D21" s="7" t="s">
        <v>52</v>
      </c>
      <c r="E21" s="8">
        <v>1</v>
      </c>
      <c r="F21" s="41">
        <v>0</v>
      </c>
      <c r="G21" s="67">
        <f t="shared" si="0"/>
        <v>0</v>
      </c>
      <c r="H21" s="42">
        <f t="shared" si="1"/>
        <v>0</v>
      </c>
      <c r="I21" s="158"/>
    </row>
    <row r="22" spans="1:9" x14ac:dyDescent="0.25">
      <c r="A22" s="71" t="s">
        <v>256</v>
      </c>
      <c r="B22" s="5" t="s">
        <v>53</v>
      </c>
      <c r="C22" s="19" t="s">
        <v>54</v>
      </c>
      <c r="D22" s="7" t="s">
        <v>55</v>
      </c>
      <c r="E22" s="8">
        <v>1</v>
      </c>
      <c r="F22" s="41">
        <v>0</v>
      </c>
      <c r="G22" s="67">
        <f t="shared" si="0"/>
        <v>0</v>
      </c>
      <c r="H22" s="42">
        <f t="shared" si="1"/>
        <v>0</v>
      </c>
      <c r="I22" s="158"/>
    </row>
    <row r="23" spans="1:9" x14ac:dyDescent="0.25">
      <c r="A23" s="71" t="s">
        <v>257</v>
      </c>
      <c r="B23" s="5" t="s">
        <v>56</v>
      </c>
      <c r="C23" s="19">
        <v>0.98</v>
      </c>
      <c r="D23" s="7" t="s">
        <v>57</v>
      </c>
      <c r="E23" s="8">
        <v>1</v>
      </c>
      <c r="F23" s="41">
        <v>0</v>
      </c>
      <c r="G23" s="67">
        <f t="shared" si="0"/>
        <v>0</v>
      </c>
      <c r="H23" s="42">
        <f t="shared" si="1"/>
        <v>0</v>
      </c>
      <c r="I23" s="158"/>
    </row>
    <row r="24" spans="1:9" x14ac:dyDescent="0.25">
      <c r="A24" s="71" t="s">
        <v>258</v>
      </c>
      <c r="B24" s="5" t="s">
        <v>58</v>
      </c>
      <c r="C24" s="19" t="s">
        <v>54</v>
      </c>
      <c r="D24" s="7" t="s">
        <v>24</v>
      </c>
      <c r="E24" s="8">
        <v>1</v>
      </c>
      <c r="F24" s="41">
        <v>0</v>
      </c>
      <c r="G24" s="67">
        <f t="shared" si="0"/>
        <v>0</v>
      </c>
      <c r="H24" s="42">
        <f t="shared" si="1"/>
        <v>0</v>
      </c>
      <c r="I24" s="158"/>
    </row>
    <row r="25" spans="1:9" x14ac:dyDescent="0.25">
      <c r="A25" s="71" t="s">
        <v>259</v>
      </c>
      <c r="B25" s="5" t="s">
        <v>59</v>
      </c>
      <c r="C25" s="19" t="s">
        <v>60</v>
      </c>
      <c r="D25" s="7" t="s">
        <v>24</v>
      </c>
      <c r="E25" s="8">
        <v>1</v>
      </c>
      <c r="F25" s="41">
        <v>0</v>
      </c>
      <c r="G25" s="67">
        <f t="shared" si="0"/>
        <v>0</v>
      </c>
      <c r="H25" s="42">
        <f t="shared" si="1"/>
        <v>0</v>
      </c>
      <c r="I25" s="158"/>
    </row>
    <row r="26" spans="1:9" x14ac:dyDescent="0.25">
      <c r="A26" s="71" t="s">
        <v>260</v>
      </c>
      <c r="B26" s="5" t="s">
        <v>402</v>
      </c>
      <c r="C26" s="19" t="s">
        <v>401</v>
      </c>
      <c r="D26" s="7" t="s">
        <v>61</v>
      </c>
      <c r="E26" s="8">
        <v>1</v>
      </c>
      <c r="F26" s="41">
        <v>0</v>
      </c>
      <c r="G26" s="67">
        <f t="shared" si="0"/>
        <v>0</v>
      </c>
      <c r="H26" s="42">
        <f t="shared" si="1"/>
        <v>0</v>
      </c>
      <c r="I26" s="158"/>
    </row>
    <row r="27" spans="1:9" x14ac:dyDescent="0.25">
      <c r="A27" s="71" t="s">
        <v>261</v>
      </c>
      <c r="B27" s="5" t="s">
        <v>62</v>
      </c>
      <c r="C27" s="19"/>
      <c r="D27" s="7" t="s">
        <v>63</v>
      </c>
      <c r="E27" s="8">
        <v>1</v>
      </c>
      <c r="F27" s="41">
        <v>0</v>
      </c>
      <c r="G27" s="67">
        <f t="shared" si="0"/>
        <v>0</v>
      </c>
      <c r="H27" s="42">
        <f t="shared" si="1"/>
        <v>0</v>
      </c>
      <c r="I27" s="158"/>
    </row>
    <row r="28" spans="1:9" x14ac:dyDescent="0.25">
      <c r="A28" s="71" t="s">
        <v>262</v>
      </c>
      <c r="B28" s="5" t="s">
        <v>64</v>
      </c>
      <c r="C28" s="19" t="s">
        <v>403</v>
      </c>
      <c r="D28" s="7" t="s">
        <v>39</v>
      </c>
      <c r="E28" s="8">
        <v>1</v>
      </c>
      <c r="F28" s="41">
        <v>0</v>
      </c>
      <c r="G28" s="67">
        <f t="shared" si="0"/>
        <v>0</v>
      </c>
      <c r="H28" s="42">
        <f t="shared" si="1"/>
        <v>0</v>
      </c>
      <c r="I28" s="158"/>
    </row>
    <row r="29" spans="1:9" x14ac:dyDescent="0.25">
      <c r="A29" s="71" t="s">
        <v>263</v>
      </c>
      <c r="B29" s="5" t="s">
        <v>65</v>
      </c>
      <c r="C29" s="19" t="s">
        <v>66</v>
      </c>
      <c r="D29" s="7" t="s">
        <v>67</v>
      </c>
      <c r="E29" s="8">
        <v>5</v>
      </c>
      <c r="F29" s="41">
        <v>0</v>
      </c>
      <c r="G29" s="67">
        <f t="shared" si="0"/>
        <v>0</v>
      </c>
      <c r="H29" s="42">
        <f t="shared" si="1"/>
        <v>0</v>
      </c>
      <c r="I29" s="158"/>
    </row>
    <row r="30" spans="1:9" x14ac:dyDescent="0.25">
      <c r="A30" s="71" t="s">
        <v>264</v>
      </c>
      <c r="B30" s="5" t="s">
        <v>68</v>
      </c>
      <c r="C30" s="19" t="s">
        <v>69</v>
      </c>
      <c r="D30" s="7" t="s">
        <v>24</v>
      </c>
      <c r="E30" s="8">
        <v>1</v>
      </c>
      <c r="F30" s="41">
        <v>0</v>
      </c>
      <c r="G30" s="67">
        <f t="shared" si="0"/>
        <v>0</v>
      </c>
      <c r="H30" s="42">
        <f t="shared" si="1"/>
        <v>0</v>
      </c>
      <c r="I30" s="158"/>
    </row>
    <row r="31" spans="1:9" x14ac:dyDescent="0.25">
      <c r="A31" s="71" t="s">
        <v>265</v>
      </c>
      <c r="B31" s="5" t="s">
        <v>70</v>
      </c>
      <c r="C31" s="19" t="s">
        <v>33</v>
      </c>
      <c r="D31" s="7" t="s">
        <v>71</v>
      </c>
      <c r="E31" s="8">
        <v>1</v>
      </c>
      <c r="F31" s="41">
        <v>0</v>
      </c>
      <c r="G31" s="67">
        <f t="shared" si="0"/>
        <v>0</v>
      </c>
      <c r="H31" s="42">
        <f t="shared" si="1"/>
        <v>0</v>
      </c>
      <c r="I31" s="158"/>
    </row>
    <row r="32" spans="1:9" x14ac:dyDescent="0.25">
      <c r="A32" s="71" t="s">
        <v>266</v>
      </c>
      <c r="B32" s="5" t="s">
        <v>72</v>
      </c>
      <c r="C32" s="19" t="s">
        <v>404</v>
      </c>
      <c r="D32" s="7" t="s">
        <v>71</v>
      </c>
      <c r="E32" s="8">
        <v>1</v>
      </c>
      <c r="F32" s="41">
        <v>0</v>
      </c>
      <c r="G32" s="67">
        <f t="shared" si="0"/>
        <v>0</v>
      </c>
      <c r="H32" s="42">
        <f t="shared" si="1"/>
        <v>0</v>
      </c>
      <c r="I32" s="158"/>
    </row>
    <row r="33" spans="1:9" x14ac:dyDescent="0.25">
      <c r="A33" s="71" t="s">
        <v>267</v>
      </c>
      <c r="B33" s="5" t="s">
        <v>73</v>
      </c>
      <c r="C33" s="19" t="s">
        <v>33</v>
      </c>
      <c r="D33" s="7" t="s">
        <v>71</v>
      </c>
      <c r="E33" s="8">
        <v>1</v>
      </c>
      <c r="F33" s="41">
        <v>0</v>
      </c>
      <c r="G33" s="67">
        <f t="shared" si="0"/>
        <v>0</v>
      </c>
      <c r="H33" s="42">
        <f t="shared" si="1"/>
        <v>0</v>
      </c>
      <c r="I33" s="158"/>
    </row>
    <row r="34" spans="1:9" x14ac:dyDescent="0.25">
      <c r="A34" s="71" t="s">
        <v>268</v>
      </c>
      <c r="B34" s="5" t="s">
        <v>74</v>
      </c>
      <c r="C34" s="19" t="s">
        <v>33</v>
      </c>
      <c r="D34" s="7" t="s">
        <v>75</v>
      </c>
      <c r="E34" s="8">
        <v>1</v>
      </c>
      <c r="F34" s="41">
        <v>0</v>
      </c>
      <c r="G34" s="67">
        <f t="shared" si="0"/>
        <v>0</v>
      </c>
      <c r="H34" s="42">
        <f t="shared" si="1"/>
        <v>0</v>
      </c>
      <c r="I34" s="158"/>
    </row>
    <row r="35" spans="1:9" x14ac:dyDescent="0.25">
      <c r="A35" s="71" t="s">
        <v>269</v>
      </c>
      <c r="B35" s="5" t="s">
        <v>76</v>
      </c>
      <c r="C35" s="19" t="s">
        <v>33</v>
      </c>
      <c r="D35" s="7" t="s">
        <v>71</v>
      </c>
      <c r="E35" s="8">
        <v>1</v>
      </c>
      <c r="F35" s="41">
        <v>0</v>
      </c>
      <c r="G35" s="67">
        <f t="shared" si="0"/>
        <v>0</v>
      </c>
      <c r="H35" s="42">
        <f t="shared" si="1"/>
        <v>0</v>
      </c>
      <c r="I35" s="158"/>
    </row>
    <row r="36" spans="1:9" x14ac:dyDescent="0.25">
      <c r="A36" s="71" t="s">
        <v>270</v>
      </c>
      <c r="B36" s="5" t="s">
        <v>77</v>
      </c>
      <c r="C36" s="19" t="s">
        <v>78</v>
      </c>
      <c r="D36" s="7" t="s">
        <v>79</v>
      </c>
      <c r="E36" s="8">
        <v>1</v>
      </c>
      <c r="F36" s="41">
        <v>0</v>
      </c>
      <c r="G36" s="67">
        <f t="shared" si="0"/>
        <v>0</v>
      </c>
      <c r="H36" s="42">
        <f t="shared" si="1"/>
        <v>0</v>
      </c>
      <c r="I36" s="158"/>
    </row>
    <row r="37" spans="1:9" x14ac:dyDescent="0.25">
      <c r="A37" s="71" t="s">
        <v>271</v>
      </c>
      <c r="B37" s="5" t="s">
        <v>80</v>
      </c>
      <c r="C37" s="19" t="s">
        <v>33</v>
      </c>
      <c r="D37" s="7" t="s">
        <v>79</v>
      </c>
      <c r="E37" s="8">
        <v>1</v>
      </c>
      <c r="F37" s="41">
        <v>0</v>
      </c>
      <c r="G37" s="67">
        <f t="shared" si="0"/>
        <v>0</v>
      </c>
      <c r="H37" s="42">
        <f t="shared" si="1"/>
        <v>0</v>
      </c>
      <c r="I37" s="158"/>
    </row>
    <row r="38" spans="1:9" x14ac:dyDescent="0.25">
      <c r="A38" s="71" t="s">
        <v>272</v>
      </c>
      <c r="B38" s="5" t="s">
        <v>81</v>
      </c>
      <c r="C38" s="19">
        <v>0.99</v>
      </c>
      <c r="D38" s="7" t="s">
        <v>24</v>
      </c>
      <c r="E38" s="8">
        <v>1</v>
      </c>
      <c r="F38" s="41">
        <v>0</v>
      </c>
      <c r="G38" s="67">
        <f t="shared" si="0"/>
        <v>0</v>
      </c>
      <c r="H38" s="42">
        <f t="shared" si="1"/>
        <v>0</v>
      </c>
      <c r="I38" s="158"/>
    </row>
    <row r="39" spans="1:9" x14ac:dyDescent="0.25">
      <c r="A39" s="71" t="s">
        <v>273</v>
      </c>
      <c r="B39" s="5" t="s">
        <v>82</v>
      </c>
      <c r="C39" s="19" t="s">
        <v>83</v>
      </c>
      <c r="D39" s="7" t="s">
        <v>7</v>
      </c>
      <c r="E39" s="8">
        <v>1</v>
      </c>
      <c r="F39" s="41">
        <v>0</v>
      </c>
      <c r="G39" s="67">
        <f t="shared" si="0"/>
        <v>0</v>
      </c>
      <c r="H39" s="42">
        <f t="shared" si="1"/>
        <v>0</v>
      </c>
      <c r="I39" s="158"/>
    </row>
    <row r="40" spans="1:9" x14ac:dyDescent="0.25">
      <c r="A40" s="71" t="s">
        <v>274</v>
      </c>
      <c r="B40" s="20" t="s">
        <v>84</v>
      </c>
      <c r="C40" s="20" t="s">
        <v>84</v>
      </c>
      <c r="D40" s="21" t="s">
        <v>85</v>
      </c>
      <c r="E40" s="7">
        <v>1</v>
      </c>
      <c r="F40" s="68">
        <v>0</v>
      </c>
      <c r="G40" s="67">
        <f t="shared" si="0"/>
        <v>0</v>
      </c>
      <c r="H40" s="42">
        <f t="shared" si="1"/>
        <v>0</v>
      </c>
      <c r="I40" s="158"/>
    </row>
    <row r="41" spans="1:9" x14ac:dyDescent="0.25">
      <c r="A41" s="71" t="s">
        <v>275</v>
      </c>
      <c r="B41" s="20" t="s">
        <v>86</v>
      </c>
      <c r="C41" s="20" t="s">
        <v>86</v>
      </c>
      <c r="D41" s="21" t="s">
        <v>10</v>
      </c>
      <c r="E41" s="7">
        <v>1</v>
      </c>
      <c r="F41" s="68">
        <v>0</v>
      </c>
      <c r="G41" s="67">
        <f t="shared" si="0"/>
        <v>0</v>
      </c>
      <c r="H41" s="42">
        <f t="shared" si="1"/>
        <v>0</v>
      </c>
      <c r="I41" s="158"/>
    </row>
    <row r="42" spans="1:9" ht="26.25" x14ac:dyDescent="0.25">
      <c r="A42" s="71" t="s">
        <v>276</v>
      </c>
      <c r="B42" s="69" t="s">
        <v>87</v>
      </c>
      <c r="C42" s="22" t="s">
        <v>88</v>
      </c>
      <c r="D42" s="21" t="s">
        <v>10</v>
      </c>
      <c r="E42" s="7">
        <v>1</v>
      </c>
      <c r="F42" s="68">
        <v>0</v>
      </c>
      <c r="G42" s="67">
        <f t="shared" si="0"/>
        <v>0</v>
      </c>
      <c r="H42" s="42">
        <f t="shared" si="1"/>
        <v>0</v>
      </c>
      <c r="I42" s="158"/>
    </row>
    <row r="43" spans="1:9" x14ac:dyDescent="0.25">
      <c r="A43" s="71" t="s">
        <v>277</v>
      </c>
      <c r="B43" s="23" t="s">
        <v>89</v>
      </c>
      <c r="C43" s="23" t="s">
        <v>90</v>
      </c>
      <c r="D43" s="21" t="s">
        <v>91</v>
      </c>
      <c r="E43" s="7">
        <v>1</v>
      </c>
      <c r="F43" s="68">
        <v>0</v>
      </c>
      <c r="G43" s="67">
        <f t="shared" si="0"/>
        <v>0</v>
      </c>
      <c r="H43" s="42">
        <f t="shared" si="1"/>
        <v>0</v>
      </c>
      <c r="I43" s="158"/>
    </row>
    <row r="44" spans="1:9" x14ac:dyDescent="0.25">
      <c r="A44" s="71" t="s">
        <v>278</v>
      </c>
      <c r="B44" s="23" t="s">
        <v>92</v>
      </c>
      <c r="C44" s="23" t="s">
        <v>93</v>
      </c>
      <c r="D44" s="21" t="s">
        <v>94</v>
      </c>
      <c r="E44" s="7">
        <v>1</v>
      </c>
      <c r="F44" s="68">
        <v>0</v>
      </c>
      <c r="G44" s="67">
        <f t="shared" si="0"/>
        <v>0</v>
      </c>
      <c r="H44" s="42">
        <f t="shared" si="1"/>
        <v>0</v>
      </c>
      <c r="I44" s="158"/>
    </row>
    <row r="45" spans="1:9" x14ac:dyDescent="0.25">
      <c r="A45" s="71" t="s">
        <v>279</v>
      </c>
      <c r="B45" s="23" t="s">
        <v>95</v>
      </c>
      <c r="C45" s="23"/>
      <c r="D45" s="21" t="s">
        <v>94</v>
      </c>
      <c r="E45" s="7">
        <v>1</v>
      </c>
      <c r="F45" s="68">
        <v>0</v>
      </c>
      <c r="G45" s="67">
        <f t="shared" si="0"/>
        <v>0</v>
      </c>
      <c r="H45" s="42">
        <f t="shared" si="1"/>
        <v>0</v>
      </c>
      <c r="I45" s="158"/>
    </row>
    <row r="46" spans="1:9" ht="25.5" x14ac:dyDescent="0.25">
      <c r="A46" s="71" t="s">
        <v>280</v>
      </c>
      <c r="B46" s="5" t="s">
        <v>96</v>
      </c>
      <c r="C46" s="35" t="s">
        <v>405</v>
      </c>
      <c r="D46" s="7" t="s">
        <v>39</v>
      </c>
      <c r="E46" s="8">
        <v>1</v>
      </c>
      <c r="F46" s="41">
        <v>0</v>
      </c>
      <c r="G46" s="67">
        <f t="shared" si="0"/>
        <v>0</v>
      </c>
      <c r="H46" s="42">
        <f t="shared" si="1"/>
        <v>0</v>
      </c>
      <c r="I46" s="158"/>
    </row>
    <row r="47" spans="1:9" x14ac:dyDescent="0.25">
      <c r="A47" s="170" t="s">
        <v>97</v>
      </c>
      <c r="B47" s="171"/>
      <c r="C47" s="171"/>
      <c r="D47" s="171"/>
      <c r="E47" s="172"/>
      <c r="F47" s="95"/>
      <c r="G47" s="96">
        <f>SUM(G3:G46)</f>
        <v>0</v>
      </c>
      <c r="H47" s="97">
        <f>SUM(H3:H46)</f>
        <v>0</v>
      </c>
      <c r="I47" s="159"/>
    </row>
    <row r="48" spans="1:9" x14ac:dyDescent="0.25">
      <c r="A48" s="64"/>
      <c r="B48" s="65"/>
      <c r="C48" s="65"/>
      <c r="D48" s="65"/>
      <c r="E48" s="65"/>
      <c r="F48" s="65"/>
      <c r="G48" s="93"/>
      <c r="H48" s="94"/>
      <c r="I48" s="158"/>
    </row>
    <row r="49" spans="1:9" x14ac:dyDescent="0.25">
      <c r="A49" s="173" t="s">
        <v>374</v>
      </c>
      <c r="B49" s="174"/>
      <c r="C49" s="174"/>
      <c r="D49" s="174"/>
      <c r="E49" s="174"/>
      <c r="F49" s="174"/>
      <c r="G49" s="174"/>
      <c r="H49" s="175"/>
      <c r="I49" s="158"/>
    </row>
    <row r="50" spans="1:9" x14ac:dyDescent="0.25">
      <c r="A50" s="84" t="s">
        <v>237</v>
      </c>
      <c r="B50" s="5" t="s">
        <v>298</v>
      </c>
      <c r="C50" s="45" t="s">
        <v>299</v>
      </c>
      <c r="D50" s="7" t="s">
        <v>71</v>
      </c>
      <c r="E50" s="7">
        <v>2</v>
      </c>
      <c r="F50" s="70">
        <v>0</v>
      </c>
      <c r="G50" s="81">
        <f>E50*F50</f>
        <v>0</v>
      </c>
      <c r="H50" s="81">
        <f>G50*1.27</f>
        <v>0</v>
      </c>
      <c r="I50" s="158"/>
    </row>
    <row r="51" spans="1:9" x14ac:dyDescent="0.25">
      <c r="A51" s="84" t="s">
        <v>238</v>
      </c>
      <c r="B51" s="5" t="s">
        <v>300</v>
      </c>
      <c r="C51" s="45" t="s">
        <v>299</v>
      </c>
      <c r="D51" s="7" t="s">
        <v>301</v>
      </c>
      <c r="E51" s="7">
        <v>1</v>
      </c>
      <c r="F51" s="70">
        <v>0</v>
      </c>
      <c r="G51" s="81">
        <f t="shared" ref="G51:G68" si="2">E51*F51</f>
        <v>0</v>
      </c>
      <c r="H51" s="81">
        <f t="shared" ref="H51:H68" si="3">G51*1.27</f>
        <v>0</v>
      </c>
      <c r="I51" s="158"/>
    </row>
    <row r="52" spans="1:9" x14ac:dyDescent="0.25">
      <c r="A52" s="84" t="s">
        <v>239</v>
      </c>
      <c r="B52" s="5" t="s">
        <v>302</v>
      </c>
      <c r="C52" s="45" t="s">
        <v>303</v>
      </c>
      <c r="D52" s="7" t="s">
        <v>71</v>
      </c>
      <c r="E52" s="7">
        <v>1</v>
      </c>
      <c r="F52" s="70">
        <v>0</v>
      </c>
      <c r="G52" s="81">
        <f t="shared" si="2"/>
        <v>0</v>
      </c>
      <c r="H52" s="81">
        <f t="shared" si="3"/>
        <v>0</v>
      </c>
      <c r="I52" s="158"/>
    </row>
    <row r="53" spans="1:9" x14ac:dyDescent="0.25">
      <c r="A53" s="84" t="s">
        <v>240</v>
      </c>
      <c r="B53" s="5" t="s">
        <v>304</v>
      </c>
      <c r="C53" s="45" t="s">
        <v>303</v>
      </c>
      <c r="D53" s="7" t="s">
        <v>71</v>
      </c>
      <c r="E53" s="7">
        <v>1</v>
      </c>
      <c r="F53" s="70">
        <v>0</v>
      </c>
      <c r="G53" s="81">
        <f t="shared" si="2"/>
        <v>0</v>
      </c>
      <c r="H53" s="81">
        <f t="shared" si="3"/>
        <v>0</v>
      </c>
      <c r="I53" s="158"/>
    </row>
    <row r="54" spans="1:9" x14ac:dyDescent="0.25">
      <c r="A54" s="84" t="s">
        <v>241</v>
      </c>
      <c r="B54" s="5" t="s">
        <v>305</v>
      </c>
      <c r="C54" s="45" t="s">
        <v>299</v>
      </c>
      <c r="D54" s="7" t="s">
        <v>71</v>
      </c>
      <c r="E54" s="7">
        <v>1</v>
      </c>
      <c r="F54" s="70">
        <v>0</v>
      </c>
      <c r="G54" s="81">
        <f t="shared" si="2"/>
        <v>0</v>
      </c>
      <c r="H54" s="81">
        <f t="shared" si="3"/>
        <v>0</v>
      </c>
      <c r="I54" s="158"/>
    </row>
    <row r="55" spans="1:9" x14ac:dyDescent="0.25">
      <c r="A55" s="84" t="s">
        <v>242</v>
      </c>
      <c r="B55" s="5" t="s">
        <v>306</v>
      </c>
      <c r="C55" s="45" t="s">
        <v>307</v>
      </c>
      <c r="D55" s="7" t="s">
        <v>71</v>
      </c>
      <c r="E55" s="7">
        <v>1</v>
      </c>
      <c r="F55" s="70">
        <v>0</v>
      </c>
      <c r="G55" s="81">
        <f t="shared" si="2"/>
        <v>0</v>
      </c>
      <c r="H55" s="81">
        <f t="shared" si="3"/>
        <v>0</v>
      </c>
      <c r="I55" s="158"/>
    </row>
    <row r="56" spans="1:9" x14ac:dyDescent="0.25">
      <c r="A56" s="84" t="s">
        <v>243</v>
      </c>
      <c r="B56" s="5" t="s">
        <v>308</v>
      </c>
      <c r="C56" s="45" t="s">
        <v>309</v>
      </c>
      <c r="D56" s="7" t="s">
        <v>71</v>
      </c>
      <c r="E56" s="7">
        <v>1</v>
      </c>
      <c r="F56" s="70">
        <v>0</v>
      </c>
      <c r="G56" s="81">
        <f t="shared" si="2"/>
        <v>0</v>
      </c>
      <c r="H56" s="81">
        <f t="shared" si="3"/>
        <v>0</v>
      </c>
      <c r="I56" s="158"/>
    </row>
    <row r="57" spans="1:9" x14ac:dyDescent="0.25">
      <c r="A57" s="84" t="s">
        <v>244</v>
      </c>
      <c r="B57" s="5" t="s">
        <v>310</v>
      </c>
      <c r="C57" s="45" t="s">
        <v>311</v>
      </c>
      <c r="D57" s="7" t="s">
        <v>18</v>
      </c>
      <c r="E57" s="7">
        <v>1</v>
      </c>
      <c r="F57" s="70">
        <v>0</v>
      </c>
      <c r="G57" s="81">
        <f t="shared" si="2"/>
        <v>0</v>
      </c>
      <c r="H57" s="81">
        <f t="shared" si="3"/>
        <v>0</v>
      </c>
      <c r="I57" s="158"/>
    </row>
    <row r="58" spans="1:9" x14ac:dyDescent="0.25">
      <c r="A58" s="84" t="s">
        <v>245</v>
      </c>
      <c r="B58" s="5" t="s">
        <v>312</v>
      </c>
      <c r="C58" s="45" t="s">
        <v>313</v>
      </c>
      <c r="D58" s="7" t="s">
        <v>26</v>
      </c>
      <c r="E58" s="7">
        <v>1</v>
      </c>
      <c r="F58" s="70">
        <v>0</v>
      </c>
      <c r="G58" s="81">
        <f t="shared" si="2"/>
        <v>0</v>
      </c>
      <c r="H58" s="81">
        <f t="shared" si="3"/>
        <v>0</v>
      </c>
      <c r="I58" s="158"/>
    </row>
    <row r="59" spans="1:9" x14ac:dyDescent="0.25">
      <c r="A59" s="84" t="s">
        <v>246</v>
      </c>
      <c r="B59" s="5" t="s">
        <v>314</v>
      </c>
      <c r="C59" s="45" t="s">
        <v>315</v>
      </c>
      <c r="D59" s="7" t="s">
        <v>316</v>
      </c>
      <c r="E59" s="7">
        <v>1</v>
      </c>
      <c r="F59" s="70">
        <v>0</v>
      </c>
      <c r="G59" s="81">
        <f t="shared" si="2"/>
        <v>0</v>
      </c>
      <c r="H59" s="81">
        <f t="shared" si="3"/>
        <v>0</v>
      </c>
      <c r="I59" s="158"/>
    </row>
    <row r="60" spans="1:9" x14ac:dyDescent="0.25">
      <c r="A60" s="84" t="s">
        <v>247</v>
      </c>
      <c r="B60" s="5" t="s">
        <v>317</v>
      </c>
      <c r="C60" s="45" t="s">
        <v>318</v>
      </c>
      <c r="D60" s="7" t="s">
        <v>316</v>
      </c>
      <c r="E60" s="7">
        <v>1</v>
      </c>
      <c r="F60" s="70">
        <v>0</v>
      </c>
      <c r="G60" s="81">
        <f t="shared" si="2"/>
        <v>0</v>
      </c>
      <c r="H60" s="81">
        <f t="shared" si="3"/>
        <v>0</v>
      </c>
      <c r="I60" s="158"/>
    </row>
    <row r="61" spans="1:9" x14ac:dyDescent="0.25">
      <c r="A61" s="84" t="s">
        <v>248</v>
      </c>
      <c r="B61" s="5" t="s">
        <v>319</v>
      </c>
      <c r="C61" s="45" t="s">
        <v>320</v>
      </c>
      <c r="D61" s="7" t="s">
        <v>26</v>
      </c>
      <c r="E61" s="7">
        <v>1</v>
      </c>
      <c r="F61" s="70">
        <v>0</v>
      </c>
      <c r="G61" s="81">
        <f t="shared" si="2"/>
        <v>0</v>
      </c>
      <c r="H61" s="81">
        <f t="shared" si="3"/>
        <v>0</v>
      </c>
      <c r="I61" s="158"/>
    </row>
    <row r="62" spans="1:9" x14ac:dyDescent="0.25">
      <c r="A62" s="84" t="s">
        <v>249</v>
      </c>
      <c r="B62" s="14" t="s">
        <v>321</v>
      </c>
      <c r="C62" s="85" t="s">
        <v>322</v>
      </c>
      <c r="D62" s="17" t="s">
        <v>323</v>
      </c>
      <c r="E62" s="17">
        <v>1</v>
      </c>
      <c r="F62" s="122">
        <v>0</v>
      </c>
      <c r="G62" s="81">
        <f t="shared" si="2"/>
        <v>0</v>
      </c>
      <c r="H62" s="81">
        <f t="shared" si="3"/>
        <v>0</v>
      </c>
      <c r="I62" s="158"/>
    </row>
    <row r="63" spans="1:9" ht="26.25" x14ac:dyDescent="0.25">
      <c r="A63" s="84" t="s">
        <v>250</v>
      </c>
      <c r="B63" s="14" t="s">
        <v>324</v>
      </c>
      <c r="C63" s="16" t="s">
        <v>325</v>
      </c>
      <c r="D63" s="17" t="s">
        <v>136</v>
      </c>
      <c r="E63" s="17">
        <v>1</v>
      </c>
      <c r="F63" s="68">
        <v>0</v>
      </c>
      <c r="G63" s="81">
        <f t="shared" si="2"/>
        <v>0</v>
      </c>
      <c r="H63" s="81">
        <f t="shared" si="3"/>
        <v>0</v>
      </c>
      <c r="I63" s="158"/>
    </row>
    <row r="64" spans="1:9" ht="26.25" x14ac:dyDescent="0.25">
      <c r="A64" s="84" t="s">
        <v>251</v>
      </c>
      <c r="B64" s="14" t="s">
        <v>326</v>
      </c>
      <c r="C64" s="16" t="s">
        <v>327</v>
      </c>
      <c r="D64" s="17" t="s">
        <v>328</v>
      </c>
      <c r="E64" s="17">
        <v>1</v>
      </c>
      <c r="F64" s="68">
        <v>0</v>
      </c>
      <c r="G64" s="81">
        <f t="shared" si="2"/>
        <v>0</v>
      </c>
      <c r="H64" s="81">
        <f t="shared" si="3"/>
        <v>0</v>
      </c>
      <c r="I64" s="158"/>
    </row>
    <row r="65" spans="1:9" x14ac:dyDescent="0.25">
      <c r="A65" s="84" t="s">
        <v>252</v>
      </c>
      <c r="B65" s="14" t="s">
        <v>329</v>
      </c>
      <c r="C65" s="16" t="s">
        <v>330</v>
      </c>
      <c r="D65" s="17" t="s">
        <v>39</v>
      </c>
      <c r="E65" s="17">
        <v>1</v>
      </c>
      <c r="F65" s="68">
        <v>0</v>
      </c>
      <c r="G65" s="81">
        <f t="shared" si="2"/>
        <v>0</v>
      </c>
      <c r="H65" s="81">
        <f t="shared" si="3"/>
        <v>0</v>
      </c>
      <c r="I65" s="158"/>
    </row>
    <row r="66" spans="1:9" x14ac:dyDescent="0.25">
      <c r="A66" s="84" t="s">
        <v>253</v>
      </c>
      <c r="B66" s="14" t="s">
        <v>331</v>
      </c>
      <c r="C66" s="16" t="s">
        <v>332</v>
      </c>
      <c r="D66" s="17" t="s">
        <v>63</v>
      </c>
      <c r="E66" s="17">
        <v>2</v>
      </c>
      <c r="F66" s="68">
        <v>0</v>
      </c>
      <c r="G66" s="81">
        <f t="shared" si="2"/>
        <v>0</v>
      </c>
      <c r="H66" s="81">
        <f t="shared" si="3"/>
        <v>0</v>
      </c>
      <c r="I66" s="158"/>
    </row>
    <row r="67" spans="1:9" x14ac:dyDescent="0.25">
      <c r="A67" s="84" t="s">
        <v>254</v>
      </c>
      <c r="B67" s="14" t="s">
        <v>333</v>
      </c>
      <c r="C67" s="16" t="s">
        <v>334</v>
      </c>
      <c r="D67" s="17" t="s">
        <v>26</v>
      </c>
      <c r="E67" s="17">
        <v>1</v>
      </c>
      <c r="F67" s="68">
        <v>0</v>
      </c>
      <c r="G67" s="81">
        <f t="shared" si="2"/>
        <v>0</v>
      </c>
      <c r="H67" s="81">
        <f t="shared" si="3"/>
        <v>0</v>
      </c>
      <c r="I67" s="158"/>
    </row>
    <row r="68" spans="1:9" ht="26.25" x14ac:dyDescent="0.25">
      <c r="A68" s="84" t="s">
        <v>255</v>
      </c>
      <c r="B68" s="14" t="s">
        <v>335</v>
      </c>
      <c r="C68" s="16" t="s">
        <v>336</v>
      </c>
      <c r="D68" s="17" t="s">
        <v>136</v>
      </c>
      <c r="E68" s="17">
        <v>1</v>
      </c>
      <c r="F68" s="68">
        <v>0</v>
      </c>
      <c r="G68" s="81">
        <f t="shared" si="2"/>
        <v>0</v>
      </c>
      <c r="H68" s="81">
        <f t="shared" si="3"/>
        <v>0</v>
      </c>
      <c r="I68" s="158"/>
    </row>
    <row r="69" spans="1:9" x14ac:dyDescent="0.25">
      <c r="A69" s="170" t="s">
        <v>97</v>
      </c>
      <c r="B69" s="171"/>
      <c r="C69" s="171"/>
      <c r="D69" s="171"/>
      <c r="E69" s="172"/>
      <c r="F69" s="98"/>
      <c r="G69" s="99">
        <f>SUM(G50:G68)</f>
        <v>0</v>
      </c>
      <c r="H69" s="99">
        <f>G69*1.27</f>
        <v>0</v>
      </c>
    </row>
    <row r="71" spans="1:9" x14ac:dyDescent="0.25">
      <c r="A71" s="176" t="s">
        <v>375</v>
      </c>
      <c r="B71" s="176"/>
      <c r="C71" s="176"/>
      <c r="D71" s="176"/>
      <c r="E71" s="176"/>
      <c r="F71" s="90"/>
      <c r="G71" s="91">
        <f>G47+G69</f>
        <v>0</v>
      </c>
      <c r="H71" s="91">
        <f>H47+H69</f>
        <v>0</v>
      </c>
    </row>
  </sheetData>
  <customSheetViews>
    <customSheetView guid="{2ADBD4F0-6868-4B40-B623-02E1786D9788}" fitToPage="1" topLeftCell="A46">
      <selection activeCell="I1" sqref="I1"/>
      <pageMargins left="0.25" right="0.25" top="0.75" bottom="0.75" header="0.3" footer="0.3"/>
      <pageSetup paperSize="9" scale="58" orientation="portrait" r:id="rId1"/>
    </customSheetView>
  </customSheetViews>
  <mergeCells count="5">
    <mergeCell ref="A47:E47"/>
    <mergeCell ref="A69:E69"/>
    <mergeCell ref="A2:H2"/>
    <mergeCell ref="A49:H49"/>
    <mergeCell ref="A71:E71"/>
  </mergeCells>
  <pageMargins left="0.25" right="0.25" top="0.75" bottom="0.75" header="0.3" footer="0.3"/>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6"/>
  <sheetViews>
    <sheetView tabSelected="1" workbookViewId="0">
      <selection activeCell="C28" sqref="C28"/>
    </sheetView>
  </sheetViews>
  <sheetFormatPr defaultRowHeight="15" x14ac:dyDescent="0.25"/>
  <cols>
    <col min="1" max="1" width="5.7109375" customWidth="1"/>
    <col min="2" max="3" width="40.7109375" customWidth="1"/>
    <col min="4" max="5" width="10.7109375" customWidth="1"/>
    <col min="6" max="8" width="15.7109375" customWidth="1"/>
    <col min="9" max="9" width="18" style="146"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73" t="s">
        <v>376</v>
      </c>
      <c r="B2" s="174"/>
      <c r="C2" s="174"/>
      <c r="D2" s="174"/>
      <c r="E2" s="174"/>
      <c r="F2" s="174"/>
      <c r="G2" s="174"/>
      <c r="H2" s="175"/>
    </row>
    <row r="3" spans="1:9" ht="38.25" x14ac:dyDescent="0.25">
      <c r="A3" s="66" t="s">
        <v>237</v>
      </c>
      <c r="B3" s="5" t="s">
        <v>98</v>
      </c>
      <c r="C3" s="6" t="s">
        <v>482</v>
      </c>
      <c r="D3" s="7" t="s">
        <v>99</v>
      </c>
      <c r="E3" s="8">
        <v>20</v>
      </c>
      <c r="F3" s="9">
        <v>0</v>
      </c>
      <c r="G3" s="24">
        <f>E3*F3</f>
        <v>0</v>
      </c>
      <c r="H3" s="24">
        <f>G3*1.27</f>
        <v>0</v>
      </c>
    </row>
    <row r="4" spans="1:9" ht="38.25" x14ac:dyDescent="0.25">
      <c r="A4" s="66" t="s">
        <v>238</v>
      </c>
      <c r="B4" s="5" t="s">
        <v>100</v>
      </c>
      <c r="C4" s="6" t="s">
        <v>101</v>
      </c>
      <c r="D4" s="7" t="s">
        <v>102</v>
      </c>
      <c r="E4" s="8">
        <v>10</v>
      </c>
      <c r="F4" s="9">
        <v>0</v>
      </c>
      <c r="G4" s="24">
        <f t="shared" ref="G4:G21" si="0">E4*F4</f>
        <v>0</v>
      </c>
      <c r="H4" s="24">
        <f t="shared" ref="H4:H21" si="1">G4*1.27</f>
        <v>0</v>
      </c>
    </row>
    <row r="5" spans="1:9" x14ac:dyDescent="0.25">
      <c r="A5" s="66" t="s">
        <v>239</v>
      </c>
      <c r="B5" s="5" t="s">
        <v>103</v>
      </c>
      <c r="C5" s="6" t="s">
        <v>467</v>
      </c>
      <c r="D5" s="7" t="s">
        <v>104</v>
      </c>
      <c r="E5" s="8">
        <v>20</v>
      </c>
      <c r="F5" s="9">
        <v>0</v>
      </c>
      <c r="G5" s="24">
        <f t="shared" si="0"/>
        <v>0</v>
      </c>
      <c r="H5" s="24">
        <f t="shared" si="1"/>
        <v>0</v>
      </c>
    </row>
    <row r="6" spans="1:9" x14ac:dyDescent="0.25">
      <c r="A6" s="66" t="s">
        <v>240</v>
      </c>
      <c r="B6" s="5" t="s">
        <v>105</v>
      </c>
      <c r="C6" s="6" t="s">
        <v>106</v>
      </c>
      <c r="D6" s="7" t="s">
        <v>104</v>
      </c>
      <c r="E6" s="8">
        <v>10</v>
      </c>
      <c r="F6" s="9">
        <v>0</v>
      </c>
      <c r="G6" s="24">
        <f t="shared" si="0"/>
        <v>0</v>
      </c>
      <c r="H6" s="24">
        <f t="shared" si="1"/>
        <v>0</v>
      </c>
    </row>
    <row r="7" spans="1:9" ht="25.5" x14ac:dyDescent="0.25">
      <c r="A7" s="66" t="s">
        <v>241</v>
      </c>
      <c r="B7" s="5" t="s">
        <v>107</v>
      </c>
      <c r="C7" s="6" t="s">
        <v>108</v>
      </c>
      <c r="D7" s="7" t="s">
        <v>52</v>
      </c>
      <c r="E7" s="8">
        <v>10</v>
      </c>
      <c r="F7" s="9">
        <v>0</v>
      </c>
      <c r="G7" s="24">
        <f t="shared" si="0"/>
        <v>0</v>
      </c>
      <c r="H7" s="24">
        <f t="shared" si="1"/>
        <v>0</v>
      </c>
    </row>
    <row r="8" spans="1:9" ht="25.5" x14ac:dyDescent="0.25">
      <c r="A8" s="66" t="s">
        <v>242</v>
      </c>
      <c r="B8" s="5" t="s">
        <v>109</v>
      </c>
      <c r="C8" s="6" t="s">
        <v>110</v>
      </c>
      <c r="D8" s="25" t="s">
        <v>52</v>
      </c>
      <c r="E8" s="8">
        <v>10</v>
      </c>
      <c r="F8" s="9">
        <v>0</v>
      </c>
      <c r="G8" s="24">
        <f t="shared" si="0"/>
        <v>0</v>
      </c>
      <c r="H8" s="24">
        <f t="shared" si="1"/>
        <v>0</v>
      </c>
    </row>
    <row r="9" spans="1:9" x14ac:dyDescent="0.25">
      <c r="A9" s="66" t="s">
        <v>243</v>
      </c>
      <c r="B9" s="5" t="s">
        <v>111</v>
      </c>
      <c r="C9" s="6" t="s">
        <v>112</v>
      </c>
      <c r="D9" s="25" t="s">
        <v>52</v>
      </c>
      <c r="E9" s="8">
        <v>10</v>
      </c>
      <c r="F9" s="9">
        <v>0</v>
      </c>
      <c r="G9" s="24">
        <f t="shared" si="0"/>
        <v>0</v>
      </c>
      <c r="H9" s="24">
        <f t="shared" si="1"/>
        <v>0</v>
      </c>
    </row>
    <row r="10" spans="1:9" x14ac:dyDescent="0.25">
      <c r="A10" s="66" t="s">
        <v>244</v>
      </c>
      <c r="B10" s="5" t="s">
        <v>113</v>
      </c>
      <c r="C10" s="6" t="s">
        <v>114</v>
      </c>
      <c r="D10" s="7" t="s">
        <v>52</v>
      </c>
      <c r="E10" s="8">
        <v>10</v>
      </c>
      <c r="F10" s="9">
        <v>0</v>
      </c>
      <c r="G10" s="24">
        <f t="shared" si="0"/>
        <v>0</v>
      </c>
      <c r="H10" s="24">
        <f t="shared" si="1"/>
        <v>0</v>
      </c>
    </row>
    <row r="11" spans="1:9" x14ac:dyDescent="0.25">
      <c r="A11" s="66" t="s">
        <v>245</v>
      </c>
      <c r="B11" s="12" t="s">
        <v>115</v>
      </c>
      <c r="C11" s="26" t="s">
        <v>116</v>
      </c>
      <c r="D11" s="27" t="s">
        <v>99</v>
      </c>
      <c r="E11" s="28">
        <v>8</v>
      </c>
      <c r="F11" s="9">
        <v>0</v>
      </c>
      <c r="G11" s="24">
        <f t="shared" si="0"/>
        <v>0</v>
      </c>
      <c r="H11" s="24">
        <f t="shared" si="1"/>
        <v>0</v>
      </c>
    </row>
    <row r="12" spans="1:9" x14ac:dyDescent="0.25">
      <c r="A12" s="66" t="s">
        <v>246</v>
      </c>
      <c r="B12" s="33" t="s">
        <v>117</v>
      </c>
      <c r="C12" s="26" t="s">
        <v>118</v>
      </c>
      <c r="D12" s="29" t="s">
        <v>119</v>
      </c>
      <c r="E12" s="30">
        <v>2</v>
      </c>
      <c r="F12" s="70">
        <v>0</v>
      </c>
      <c r="G12" s="24">
        <f t="shared" si="0"/>
        <v>0</v>
      </c>
      <c r="H12" s="24">
        <f t="shared" si="1"/>
        <v>0</v>
      </c>
    </row>
    <row r="13" spans="1:9" x14ac:dyDescent="0.25">
      <c r="A13" s="66" t="s">
        <v>247</v>
      </c>
      <c r="B13" s="34" t="s">
        <v>284</v>
      </c>
      <c r="C13" s="26" t="s">
        <v>120</v>
      </c>
      <c r="D13" s="29" t="s">
        <v>85</v>
      </c>
      <c r="E13" s="17">
        <v>1</v>
      </c>
      <c r="F13" s="70">
        <v>0</v>
      </c>
      <c r="G13" s="24">
        <f t="shared" si="0"/>
        <v>0</v>
      </c>
      <c r="H13" s="24">
        <f t="shared" si="1"/>
        <v>0</v>
      </c>
    </row>
    <row r="14" spans="1:9" ht="25.5" x14ac:dyDescent="0.25">
      <c r="A14" s="66" t="s">
        <v>248</v>
      </c>
      <c r="B14" s="34" t="s">
        <v>283</v>
      </c>
      <c r="C14" s="26" t="s">
        <v>468</v>
      </c>
      <c r="D14" s="29" t="s">
        <v>10</v>
      </c>
      <c r="E14" s="17">
        <v>1</v>
      </c>
      <c r="F14" s="70">
        <v>0</v>
      </c>
      <c r="G14" s="24">
        <f t="shared" si="0"/>
        <v>0</v>
      </c>
      <c r="H14" s="24">
        <f t="shared" si="1"/>
        <v>0</v>
      </c>
    </row>
    <row r="15" spans="1:9" x14ac:dyDescent="0.25">
      <c r="A15" s="66" t="s">
        <v>249</v>
      </c>
      <c r="B15" s="34" t="s">
        <v>282</v>
      </c>
      <c r="C15" s="26" t="s">
        <v>121</v>
      </c>
      <c r="D15" s="29" t="s">
        <v>122</v>
      </c>
      <c r="E15" s="17">
        <v>1</v>
      </c>
      <c r="F15" s="70">
        <v>0</v>
      </c>
      <c r="G15" s="24">
        <f t="shared" si="0"/>
        <v>0</v>
      </c>
      <c r="H15" s="24">
        <f t="shared" si="1"/>
        <v>0</v>
      </c>
    </row>
    <row r="16" spans="1:9" x14ac:dyDescent="0.25">
      <c r="A16" s="66" t="s">
        <v>250</v>
      </c>
      <c r="B16" s="33" t="s">
        <v>123</v>
      </c>
      <c r="C16" s="26" t="s">
        <v>124</v>
      </c>
      <c r="D16" s="29" t="s">
        <v>10</v>
      </c>
      <c r="E16" s="17">
        <v>1</v>
      </c>
      <c r="F16" s="70">
        <v>0</v>
      </c>
      <c r="G16" s="24">
        <f t="shared" si="0"/>
        <v>0</v>
      </c>
      <c r="H16" s="24">
        <f t="shared" si="1"/>
        <v>0</v>
      </c>
    </row>
    <row r="17" spans="1:16" x14ac:dyDescent="0.25">
      <c r="A17" s="66" t="s">
        <v>251</v>
      </c>
      <c r="B17" s="33" t="s">
        <v>125</v>
      </c>
      <c r="C17" s="26" t="s">
        <v>126</v>
      </c>
      <c r="D17" s="29" t="s">
        <v>122</v>
      </c>
      <c r="E17" s="17">
        <v>1</v>
      </c>
      <c r="F17" s="70">
        <v>0</v>
      </c>
      <c r="G17" s="24">
        <f t="shared" si="0"/>
        <v>0</v>
      </c>
      <c r="H17" s="24">
        <f t="shared" si="1"/>
        <v>0</v>
      </c>
    </row>
    <row r="18" spans="1:16" x14ac:dyDescent="0.25">
      <c r="A18" s="66" t="s">
        <v>252</v>
      </c>
      <c r="B18" s="33" t="s">
        <v>127</v>
      </c>
      <c r="C18" s="26"/>
      <c r="D18" s="29" t="s">
        <v>128</v>
      </c>
      <c r="E18" s="17">
        <v>1</v>
      </c>
      <c r="F18" s="70">
        <v>0</v>
      </c>
      <c r="G18" s="24">
        <f t="shared" si="0"/>
        <v>0</v>
      </c>
      <c r="H18" s="24">
        <f t="shared" si="1"/>
        <v>0</v>
      </c>
    </row>
    <row r="19" spans="1:16" x14ac:dyDescent="0.25">
      <c r="A19" s="66" t="s">
        <v>253</v>
      </c>
      <c r="B19" s="33" t="s">
        <v>129</v>
      </c>
      <c r="C19" s="26" t="s">
        <v>130</v>
      </c>
      <c r="D19" s="29" t="s">
        <v>61</v>
      </c>
      <c r="E19" s="17">
        <v>1</v>
      </c>
      <c r="F19" s="70">
        <v>0</v>
      </c>
      <c r="G19" s="24">
        <f t="shared" si="0"/>
        <v>0</v>
      </c>
      <c r="H19" s="24">
        <f t="shared" si="1"/>
        <v>0</v>
      </c>
    </row>
    <row r="20" spans="1:16" x14ac:dyDescent="0.25">
      <c r="A20" s="66" t="s">
        <v>254</v>
      </c>
      <c r="B20" s="33" t="s">
        <v>131</v>
      </c>
      <c r="C20" s="26" t="s">
        <v>132</v>
      </c>
      <c r="D20" s="29" t="s">
        <v>133</v>
      </c>
      <c r="E20" s="17">
        <v>1</v>
      </c>
      <c r="F20" s="70">
        <v>0</v>
      </c>
      <c r="G20" s="24">
        <f t="shared" si="0"/>
        <v>0</v>
      </c>
      <c r="H20" s="24">
        <f t="shared" si="1"/>
        <v>0</v>
      </c>
    </row>
    <row r="21" spans="1:16" x14ac:dyDescent="0.25">
      <c r="A21" s="66" t="s">
        <v>255</v>
      </c>
      <c r="B21" s="34" t="s">
        <v>281</v>
      </c>
      <c r="C21" s="26" t="s">
        <v>134</v>
      </c>
      <c r="D21" s="29" t="s">
        <v>122</v>
      </c>
      <c r="E21" s="17">
        <v>1</v>
      </c>
      <c r="F21" s="70">
        <v>0</v>
      </c>
      <c r="G21" s="24">
        <f t="shared" si="0"/>
        <v>0</v>
      </c>
      <c r="H21" s="24">
        <f t="shared" si="1"/>
        <v>0</v>
      </c>
    </row>
    <row r="22" spans="1:16" x14ac:dyDescent="0.25">
      <c r="A22" s="177" t="s">
        <v>97</v>
      </c>
      <c r="B22" s="177"/>
      <c r="C22" s="177"/>
      <c r="D22" s="177"/>
      <c r="E22" s="177"/>
      <c r="F22" s="100"/>
      <c r="G22" s="111">
        <f>SUM(G3:G21)</f>
        <v>0</v>
      </c>
      <c r="H22" s="112">
        <f>SUM(H3:H21)</f>
        <v>0</v>
      </c>
    </row>
    <row r="24" spans="1:16" x14ac:dyDescent="0.25">
      <c r="A24" s="173" t="s">
        <v>377</v>
      </c>
      <c r="B24" s="174"/>
      <c r="C24" s="174"/>
      <c r="D24" s="174"/>
      <c r="E24" s="174"/>
      <c r="F24" s="174"/>
      <c r="G24" s="174"/>
      <c r="H24" s="175"/>
    </row>
    <row r="25" spans="1:16" ht="51.75" x14ac:dyDescent="0.25">
      <c r="A25" s="71" t="s">
        <v>237</v>
      </c>
      <c r="B25" s="35" t="s">
        <v>337</v>
      </c>
      <c r="C25" s="45" t="s">
        <v>338</v>
      </c>
      <c r="D25" s="25" t="s">
        <v>339</v>
      </c>
      <c r="E25" s="25">
        <v>1</v>
      </c>
      <c r="F25" s="70">
        <v>0</v>
      </c>
      <c r="G25" s="70">
        <f>E25*F25</f>
        <v>0</v>
      </c>
      <c r="H25" s="70">
        <f>G25*1.27</f>
        <v>0</v>
      </c>
    </row>
    <row r="26" spans="1:16" x14ac:dyDescent="0.25">
      <c r="A26" s="134"/>
      <c r="B26" s="135"/>
      <c r="C26" s="136"/>
      <c r="D26" s="137"/>
      <c r="E26" s="137"/>
      <c r="F26" s="138"/>
      <c r="G26" s="105">
        <f>SUM(G25)</f>
        <v>0</v>
      </c>
      <c r="H26" s="105">
        <f>SUM(H25)</f>
        <v>0</v>
      </c>
    </row>
    <row r="27" spans="1:16" x14ac:dyDescent="0.25">
      <c r="A27" s="178" t="s">
        <v>433</v>
      </c>
      <c r="B27" s="179"/>
      <c r="C27" s="179"/>
      <c r="D27" s="179"/>
      <c r="E27" s="179"/>
      <c r="F27" s="179"/>
      <c r="G27" s="179"/>
      <c r="H27" s="180"/>
    </row>
    <row r="28" spans="1:16" ht="26.25" x14ac:dyDescent="0.25">
      <c r="A28" s="145" t="s">
        <v>407</v>
      </c>
      <c r="B28" s="69" t="s">
        <v>422</v>
      </c>
      <c r="C28" s="22" t="s">
        <v>488</v>
      </c>
      <c r="D28" s="21" t="s">
        <v>489</v>
      </c>
      <c r="E28" s="21">
        <v>5</v>
      </c>
      <c r="F28" s="143">
        <v>0</v>
      </c>
      <c r="G28" s="143">
        <f t="shared" ref="G28:G33" si="2">E28*F28</f>
        <v>0</v>
      </c>
      <c r="H28" s="143">
        <f t="shared" ref="H28:H33" si="3">G28*1.27</f>
        <v>0</v>
      </c>
      <c r="I28" s="147"/>
    </row>
    <row r="29" spans="1:16" ht="39" x14ac:dyDescent="0.25">
      <c r="A29" s="144" t="s">
        <v>409</v>
      </c>
      <c r="B29" s="34" t="s">
        <v>423</v>
      </c>
      <c r="C29" s="32" t="s">
        <v>424</v>
      </c>
      <c r="D29" s="29" t="s">
        <v>426</v>
      </c>
      <c r="E29" s="29">
        <v>2</v>
      </c>
      <c r="F29" s="143">
        <v>0</v>
      </c>
      <c r="G29" s="143">
        <f t="shared" si="2"/>
        <v>0</v>
      </c>
      <c r="H29" s="143">
        <f t="shared" si="3"/>
        <v>0</v>
      </c>
      <c r="I29" s="141"/>
    </row>
    <row r="30" spans="1:16" ht="51.75" x14ac:dyDescent="0.25">
      <c r="A30" s="144" t="s">
        <v>414</v>
      </c>
      <c r="B30" s="34" t="s">
        <v>425</v>
      </c>
      <c r="C30" s="32" t="s">
        <v>446</v>
      </c>
      <c r="D30" s="29" t="s">
        <v>39</v>
      </c>
      <c r="E30" s="29">
        <v>2</v>
      </c>
      <c r="F30" s="142">
        <v>0</v>
      </c>
      <c r="G30" s="143">
        <f t="shared" si="2"/>
        <v>0</v>
      </c>
      <c r="H30" s="143">
        <f t="shared" si="3"/>
        <v>0</v>
      </c>
      <c r="I30" s="141"/>
      <c r="J30" s="140"/>
      <c r="K30" s="140"/>
      <c r="L30" s="140"/>
      <c r="M30" s="140"/>
      <c r="N30" s="140"/>
      <c r="O30" s="140"/>
      <c r="P30" s="140"/>
    </row>
    <row r="31" spans="1:16" ht="153.75" x14ac:dyDescent="0.25">
      <c r="A31" s="145" t="s">
        <v>417</v>
      </c>
      <c r="B31" s="69" t="s">
        <v>427</v>
      </c>
      <c r="C31" s="22" t="s">
        <v>448</v>
      </c>
      <c r="D31" s="21" t="s">
        <v>61</v>
      </c>
      <c r="E31" s="21">
        <v>1</v>
      </c>
      <c r="F31" s="143">
        <v>0</v>
      </c>
      <c r="G31" s="143">
        <f t="shared" si="2"/>
        <v>0</v>
      </c>
      <c r="H31" s="143">
        <f t="shared" si="3"/>
        <v>0</v>
      </c>
      <c r="I31" s="141"/>
      <c r="J31" s="140"/>
      <c r="K31" s="140"/>
      <c r="L31" s="140"/>
      <c r="M31" s="140"/>
      <c r="N31" s="140"/>
      <c r="O31" s="140"/>
      <c r="P31" s="140"/>
    </row>
    <row r="32" spans="1:16" ht="102.75" x14ac:dyDescent="0.25">
      <c r="A32" s="145" t="s">
        <v>418</v>
      </c>
      <c r="B32" s="69" t="s">
        <v>428</v>
      </c>
      <c r="C32" s="22" t="s">
        <v>447</v>
      </c>
      <c r="D32" s="21" t="s">
        <v>99</v>
      </c>
      <c r="E32" s="21">
        <v>9</v>
      </c>
      <c r="F32" s="143">
        <v>0</v>
      </c>
      <c r="G32" s="143">
        <f t="shared" si="2"/>
        <v>0</v>
      </c>
      <c r="H32" s="143">
        <f t="shared" si="3"/>
        <v>0</v>
      </c>
      <c r="I32" s="147"/>
      <c r="J32" s="140"/>
      <c r="K32" s="140"/>
      <c r="L32" s="140"/>
      <c r="M32" s="140"/>
      <c r="N32" s="140"/>
      <c r="O32" s="140"/>
      <c r="P32" s="140"/>
    </row>
    <row r="33" spans="1:15" ht="90" x14ac:dyDescent="0.25">
      <c r="A33" s="144" t="s">
        <v>430</v>
      </c>
      <c r="B33" s="34" t="s">
        <v>431</v>
      </c>
      <c r="C33" s="32" t="s">
        <v>429</v>
      </c>
      <c r="D33" s="29" t="s">
        <v>449</v>
      </c>
      <c r="E33" s="29">
        <v>3</v>
      </c>
      <c r="F33" s="142">
        <v>0</v>
      </c>
      <c r="G33" s="142">
        <f t="shared" si="2"/>
        <v>0</v>
      </c>
      <c r="H33" s="142">
        <f t="shared" si="3"/>
        <v>0</v>
      </c>
      <c r="I33" s="141"/>
      <c r="J33" s="140"/>
      <c r="K33" s="140"/>
      <c r="L33" s="140"/>
      <c r="M33" s="140"/>
      <c r="N33" s="140"/>
      <c r="O33" s="140"/>
    </row>
    <row r="34" spans="1:15" x14ac:dyDescent="0.25">
      <c r="A34" s="177" t="s">
        <v>97</v>
      </c>
      <c r="B34" s="177"/>
      <c r="C34" s="177"/>
      <c r="D34" s="177"/>
      <c r="E34" s="177"/>
      <c r="F34" s="100"/>
      <c r="G34" s="111">
        <f>SUM(G28:G33)</f>
        <v>0</v>
      </c>
      <c r="H34" s="112">
        <f>SUM(H28:H33)</f>
        <v>0</v>
      </c>
    </row>
    <row r="35" spans="1:15" x14ac:dyDescent="0.25">
      <c r="A35" s="83"/>
      <c r="B35" s="83"/>
      <c r="C35" s="83"/>
      <c r="D35" s="83"/>
      <c r="E35" s="83"/>
      <c r="F35" s="83"/>
      <c r="G35" s="83"/>
      <c r="H35" s="83"/>
    </row>
    <row r="36" spans="1:15" x14ac:dyDescent="0.25">
      <c r="A36" s="176" t="s">
        <v>375</v>
      </c>
      <c r="B36" s="176"/>
      <c r="C36" s="176"/>
      <c r="D36" s="176"/>
      <c r="E36" s="176"/>
      <c r="F36" s="90"/>
      <c r="G36" s="91">
        <f>G22+G26+G34</f>
        <v>0</v>
      </c>
      <c r="H36" s="91">
        <f>H22+H26+H34</f>
        <v>0</v>
      </c>
    </row>
  </sheetData>
  <customSheetViews>
    <customSheetView guid="{2ADBD4F0-6868-4B40-B623-02E1786D9788}" fitToPage="1">
      <selection activeCell="I1" sqref="I1"/>
      <pageMargins left="0.7" right="0.7" top="0.75" bottom="0.75" header="0.3" footer="0.3"/>
      <pageSetup paperSize="9" scale="50" orientation="portrait" r:id="rId1"/>
    </customSheetView>
  </customSheetViews>
  <mergeCells count="6">
    <mergeCell ref="A2:H2"/>
    <mergeCell ref="A24:H24"/>
    <mergeCell ref="A22:E22"/>
    <mergeCell ref="A34:E34"/>
    <mergeCell ref="A36:E36"/>
    <mergeCell ref="A27:H27"/>
  </mergeCells>
  <pageMargins left="0.7" right="0.7" top="0.75" bottom="0.75" header="0.3" footer="0.3"/>
  <pageSetup paperSize="9" scale="5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C21" sqref="C21"/>
    </sheetView>
  </sheetViews>
  <sheetFormatPr defaultRowHeight="15" x14ac:dyDescent="0.25"/>
  <cols>
    <col min="1" max="1" width="5.7109375" customWidth="1"/>
    <col min="2" max="3" width="40.7109375" customWidth="1"/>
    <col min="4" max="5" width="10.7109375" customWidth="1"/>
    <col min="6" max="8" width="15.7109375" customWidth="1"/>
    <col min="9" max="9" width="18.5703125"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78" t="s">
        <v>381</v>
      </c>
      <c r="B2" s="179"/>
      <c r="C2" s="179"/>
      <c r="D2" s="179"/>
      <c r="E2" s="179"/>
      <c r="F2" s="179"/>
      <c r="G2" s="179"/>
      <c r="H2" s="180"/>
    </row>
    <row r="3" spans="1:9" x14ac:dyDescent="0.25">
      <c r="A3" s="71" t="s">
        <v>237</v>
      </c>
      <c r="B3" s="5" t="s">
        <v>211</v>
      </c>
      <c r="C3" s="45" t="s">
        <v>212</v>
      </c>
      <c r="D3" s="7" t="s">
        <v>136</v>
      </c>
      <c r="E3" s="7">
        <v>1</v>
      </c>
      <c r="F3" s="24">
        <v>0</v>
      </c>
      <c r="G3" s="24">
        <f>E3*F3</f>
        <v>0</v>
      </c>
      <c r="H3" s="24">
        <f>G3*1.27</f>
        <v>0</v>
      </c>
    </row>
    <row r="4" spans="1:9" ht="26.25" x14ac:dyDescent="0.25">
      <c r="A4" s="71" t="s">
        <v>238</v>
      </c>
      <c r="B4" s="5" t="s">
        <v>213</v>
      </c>
      <c r="C4" s="45" t="s">
        <v>214</v>
      </c>
      <c r="D4" s="7" t="s">
        <v>136</v>
      </c>
      <c r="E4" s="7">
        <v>1</v>
      </c>
      <c r="F4" s="24">
        <v>0</v>
      </c>
      <c r="G4" s="24">
        <f t="shared" ref="G4:G9" si="0">E4*F4</f>
        <v>0</v>
      </c>
      <c r="H4" s="24">
        <f t="shared" ref="H4:H9" si="1">G4*1.27</f>
        <v>0</v>
      </c>
    </row>
    <row r="5" spans="1:9" ht="26.25" x14ac:dyDescent="0.25">
      <c r="A5" s="71" t="s">
        <v>239</v>
      </c>
      <c r="B5" s="5" t="s">
        <v>215</v>
      </c>
      <c r="C5" s="45" t="s">
        <v>474</v>
      </c>
      <c r="D5" s="7" t="s">
        <v>136</v>
      </c>
      <c r="E5" s="7">
        <v>1</v>
      </c>
      <c r="F5" s="24">
        <v>0</v>
      </c>
      <c r="G5" s="24">
        <f t="shared" si="0"/>
        <v>0</v>
      </c>
      <c r="H5" s="24">
        <f t="shared" si="1"/>
        <v>0</v>
      </c>
    </row>
    <row r="6" spans="1:9" x14ac:dyDescent="0.25">
      <c r="A6" s="71" t="s">
        <v>240</v>
      </c>
      <c r="B6" s="5" t="s">
        <v>216</v>
      </c>
      <c r="C6" s="45" t="s">
        <v>217</v>
      </c>
      <c r="D6" s="7" t="s">
        <v>136</v>
      </c>
      <c r="E6" s="7">
        <v>1</v>
      </c>
      <c r="F6" s="24">
        <v>0</v>
      </c>
      <c r="G6" s="24">
        <f t="shared" si="0"/>
        <v>0</v>
      </c>
      <c r="H6" s="24">
        <f t="shared" si="1"/>
        <v>0</v>
      </c>
    </row>
    <row r="7" spans="1:9" x14ac:dyDescent="0.25">
      <c r="A7" s="71" t="s">
        <v>241</v>
      </c>
      <c r="B7" s="5" t="s">
        <v>218</v>
      </c>
      <c r="C7" s="45" t="s">
        <v>219</v>
      </c>
      <c r="D7" s="7" t="s">
        <v>136</v>
      </c>
      <c r="E7" s="7">
        <v>1</v>
      </c>
      <c r="F7" s="24">
        <v>0</v>
      </c>
      <c r="G7" s="24">
        <f t="shared" si="0"/>
        <v>0</v>
      </c>
      <c r="H7" s="24">
        <f t="shared" si="1"/>
        <v>0</v>
      </c>
    </row>
    <row r="8" spans="1:9" ht="26.25" x14ac:dyDescent="0.25">
      <c r="A8" s="71" t="s">
        <v>242</v>
      </c>
      <c r="B8" s="5" t="s">
        <v>220</v>
      </c>
      <c r="C8" s="45" t="s">
        <v>455</v>
      </c>
      <c r="D8" s="7" t="s">
        <v>136</v>
      </c>
      <c r="E8" s="7">
        <v>1</v>
      </c>
      <c r="F8" s="24">
        <v>0</v>
      </c>
      <c r="G8" s="24">
        <f t="shared" si="0"/>
        <v>0</v>
      </c>
      <c r="H8" s="24">
        <f t="shared" si="1"/>
        <v>0</v>
      </c>
    </row>
    <row r="9" spans="1:9" s="51" customFormat="1" ht="26.25" x14ac:dyDescent="0.25">
      <c r="A9" s="71" t="s">
        <v>243</v>
      </c>
      <c r="B9" s="5" t="s">
        <v>227</v>
      </c>
      <c r="C9" s="45" t="s">
        <v>228</v>
      </c>
      <c r="D9" s="7" t="s">
        <v>136</v>
      </c>
      <c r="E9" s="7">
        <v>2</v>
      </c>
      <c r="F9" s="24">
        <v>0</v>
      </c>
      <c r="G9" s="24">
        <f t="shared" si="0"/>
        <v>0</v>
      </c>
      <c r="H9" s="24">
        <f t="shared" si="1"/>
        <v>0</v>
      </c>
    </row>
    <row r="10" spans="1:9" x14ac:dyDescent="0.25">
      <c r="A10" s="177" t="s">
        <v>97</v>
      </c>
      <c r="B10" s="177"/>
      <c r="C10" s="177"/>
      <c r="D10" s="177"/>
      <c r="E10" s="177"/>
      <c r="F10" s="100"/>
      <c r="G10" s="97">
        <f>SUM(G3:G9)</f>
        <v>0</v>
      </c>
      <c r="H10" s="97">
        <f>SUM(H3:H9)</f>
        <v>0</v>
      </c>
    </row>
    <row r="12" spans="1:9" x14ac:dyDescent="0.25">
      <c r="A12" s="178" t="s">
        <v>380</v>
      </c>
      <c r="B12" s="179"/>
      <c r="C12" s="179"/>
      <c r="D12" s="179"/>
      <c r="E12" s="179"/>
      <c r="F12" s="179"/>
      <c r="G12" s="179"/>
      <c r="H12" s="180"/>
    </row>
    <row r="13" spans="1:9" x14ac:dyDescent="0.25">
      <c r="A13" s="72" t="s">
        <v>237</v>
      </c>
      <c r="B13" s="77" t="s">
        <v>340</v>
      </c>
      <c r="C13" s="77" t="s">
        <v>341</v>
      </c>
      <c r="D13" s="7" t="s">
        <v>136</v>
      </c>
      <c r="E13" s="7">
        <v>2</v>
      </c>
      <c r="F13" s="31">
        <v>0</v>
      </c>
      <c r="G13" s="31">
        <f>E13*F13</f>
        <v>0</v>
      </c>
      <c r="H13" s="31">
        <f>G13*1.27</f>
        <v>0</v>
      </c>
    </row>
    <row r="14" spans="1:9" x14ac:dyDescent="0.25">
      <c r="A14" s="177" t="s">
        <v>97</v>
      </c>
      <c r="B14" s="177"/>
      <c r="C14" s="177"/>
      <c r="D14" s="177"/>
      <c r="E14" s="177"/>
      <c r="F14" s="100"/>
      <c r="G14" s="97">
        <f>SUM(G13)</f>
        <v>0</v>
      </c>
      <c r="H14" s="97">
        <f>SUM(H13)</f>
        <v>0</v>
      </c>
    </row>
    <row r="16" spans="1:9" x14ac:dyDescent="0.25">
      <c r="A16" s="176" t="s">
        <v>375</v>
      </c>
      <c r="B16" s="176"/>
      <c r="C16" s="176"/>
      <c r="D16" s="176"/>
      <c r="E16" s="176"/>
      <c r="F16" s="90"/>
      <c r="G16" s="91">
        <f>G10+G14</f>
        <v>0</v>
      </c>
      <c r="H16" s="91">
        <f>H10+H14</f>
        <v>0</v>
      </c>
    </row>
  </sheetData>
  <customSheetViews>
    <customSheetView guid="{2ADBD4F0-6868-4B40-B623-02E1786D9788}" fitToPage="1">
      <selection activeCell="C5" sqref="C5"/>
      <pageMargins left="0.7" right="0.7" top="0.75" bottom="0.75" header="0.3" footer="0.3"/>
      <pageSetup paperSize="9" scale="50" orientation="portrait" r:id="rId1"/>
    </customSheetView>
  </customSheetViews>
  <mergeCells count="5">
    <mergeCell ref="A10:E10"/>
    <mergeCell ref="A14:E14"/>
    <mergeCell ref="A16:E16"/>
    <mergeCell ref="A12:H12"/>
    <mergeCell ref="A2:H2"/>
  </mergeCells>
  <pageMargins left="0.7" right="0.7" top="0.75" bottom="0.75" header="0.3" footer="0.3"/>
  <pageSetup paperSize="9" scale="5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B1" workbookViewId="0">
      <selection activeCell="I1" sqref="I1"/>
    </sheetView>
  </sheetViews>
  <sheetFormatPr defaultRowHeight="15" x14ac:dyDescent="0.25"/>
  <cols>
    <col min="1" max="1" width="5.7109375" customWidth="1"/>
    <col min="2" max="3" width="40.7109375" customWidth="1"/>
    <col min="5" max="5" width="13.28515625" customWidth="1"/>
    <col min="6" max="6" width="15.7109375" customWidth="1"/>
    <col min="7" max="7" width="14.7109375" customWidth="1"/>
    <col min="8" max="8" width="14.85546875" customWidth="1"/>
    <col min="9" max="9" width="23.140625"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78" t="s">
        <v>385</v>
      </c>
      <c r="B2" s="179"/>
      <c r="C2" s="179"/>
      <c r="D2" s="179"/>
      <c r="E2" s="179"/>
      <c r="F2" s="179"/>
      <c r="G2" s="179"/>
      <c r="H2" s="180"/>
    </row>
    <row r="3" spans="1:9" ht="25.5" x14ac:dyDescent="0.25">
      <c r="A3" s="71" t="s">
        <v>237</v>
      </c>
      <c r="B3" s="40" t="s">
        <v>160</v>
      </c>
      <c r="C3" s="35" t="s">
        <v>161</v>
      </c>
      <c r="D3" s="25" t="s">
        <v>136</v>
      </c>
      <c r="E3" s="25">
        <v>1000</v>
      </c>
      <c r="F3" s="9">
        <v>0</v>
      </c>
      <c r="G3" s="41">
        <f>E3*F3</f>
        <v>0</v>
      </c>
      <c r="H3" s="42">
        <f>G3*1.27</f>
        <v>0</v>
      </c>
    </row>
    <row r="4" spans="1:9" ht="25.5" x14ac:dyDescent="0.25">
      <c r="A4" s="71" t="s">
        <v>238</v>
      </c>
      <c r="B4" s="43" t="s">
        <v>162</v>
      </c>
      <c r="C4" s="35" t="s">
        <v>163</v>
      </c>
      <c r="D4" s="25" t="s">
        <v>136</v>
      </c>
      <c r="E4" s="25">
        <v>1000</v>
      </c>
      <c r="F4" s="9">
        <v>0</v>
      </c>
      <c r="G4" s="41">
        <f t="shared" ref="G4:G16" si="0">E4*F4</f>
        <v>0</v>
      </c>
      <c r="H4" s="42">
        <f t="shared" ref="H4:H16" si="1">G4*1.27</f>
        <v>0</v>
      </c>
    </row>
    <row r="5" spans="1:9" ht="25.5" x14ac:dyDescent="0.25">
      <c r="A5" s="71" t="s">
        <v>239</v>
      </c>
      <c r="B5" s="43" t="s">
        <v>164</v>
      </c>
      <c r="C5" s="113" t="s">
        <v>165</v>
      </c>
      <c r="D5" s="25" t="s">
        <v>136</v>
      </c>
      <c r="E5" s="25">
        <v>1000</v>
      </c>
      <c r="F5" s="9">
        <v>0</v>
      </c>
      <c r="G5" s="41">
        <f t="shared" si="0"/>
        <v>0</v>
      </c>
      <c r="H5" s="42">
        <f t="shared" si="1"/>
        <v>0</v>
      </c>
    </row>
    <row r="6" spans="1:9" ht="25.5" x14ac:dyDescent="0.25">
      <c r="A6" s="71" t="s">
        <v>240</v>
      </c>
      <c r="B6" s="43" t="s">
        <v>166</v>
      </c>
      <c r="C6" s="114" t="s">
        <v>167</v>
      </c>
      <c r="D6" s="25" t="s">
        <v>136</v>
      </c>
      <c r="E6" s="25">
        <v>1000</v>
      </c>
      <c r="F6" s="9">
        <v>0</v>
      </c>
      <c r="G6" s="41">
        <f t="shared" si="0"/>
        <v>0</v>
      </c>
      <c r="H6" s="42">
        <f t="shared" si="1"/>
        <v>0</v>
      </c>
    </row>
    <row r="7" spans="1:9" ht="25.5" x14ac:dyDescent="0.25">
      <c r="A7" s="71" t="s">
        <v>241</v>
      </c>
      <c r="B7" s="44" t="s">
        <v>168</v>
      </c>
      <c r="C7" s="113" t="s">
        <v>169</v>
      </c>
      <c r="D7" s="25" t="s">
        <v>136</v>
      </c>
      <c r="E7" s="25">
        <v>1000</v>
      </c>
      <c r="F7" s="9">
        <v>0</v>
      </c>
      <c r="G7" s="41">
        <f t="shared" si="0"/>
        <v>0</v>
      </c>
      <c r="H7" s="42">
        <f t="shared" si="1"/>
        <v>0</v>
      </c>
    </row>
    <row r="8" spans="1:9" ht="25.5" x14ac:dyDescent="0.25">
      <c r="A8" s="71" t="s">
        <v>242</v>
      </c>
      <c r="B8" s="43" t="s">
        <v>170</v>
      </c>
      <c r="C8" s="35" t="s">
        <v>171</v>
      </c>
      <c r="D8" s="25" t="s">
        <v>136</v>
      </c>
      <c r="E8" s="25">
        <v>2000</v>
      </c>
      <c r="F8" s="9">
        <v>0</v>
      </c>
      <c r="G8" s="41">
        <f t="shared" si="0"/>
        <v>0</v>
      </c>
      <c r="H8" s="42">
        <f t="shared" si="1"/>
        <v>0</v>
      </c>
    </row>
    <row r="9" spans="1:9" ht="25.5" x14ac:dyDescent="0.25">
      <c r="A9" s="71" t="s">
        <v>243</v>
      </c>
      <c r="B9" s="43" t="s">
        <v>172</v>
      </c>
      <c r="C9" s="35" t="s">
        <v>173</v>
      </c>
      <c r="D9" s="25" t="s">
        <v>136</v>
      </c>
      <c r="E9" s="25">
        <v>1000</v>
      </c>
      <c r="F9" s="9">
        <v>0</v>
      </c>
      <c r="G9" s="41">
        <f t="shared" si="0"/>
        <v>0</v>
      </c>
      <c r="H9" s="42">
        <f t="shared" si="1"/>
        <v>0</v>
      </c>
    </row>
    <row r="10" spans="1:9" x14ac:dyDescent="0.25">
      <c r="A10" s="71" t="s">
        <v>244</v>
      </c>
      <c r="B10" s="43" t="s">
        <v>172</v>
      </c>
      <c r="C10" s="35" t="s">
        <v>174</v>
      </c>
      <c r="D10" s="25" t="s">
        <v>136</v>
      </c>
      <c r="E10" s="25">
        <v>1000</v>
      </c>
      <c r="F10" s="9">
        <v>0</v>
      </c>
      <c r="G10" s="41">
        <f t="shared" si="0"/>
        <v>0</v>
      </c>
      <c r="H10" s="42">
        <f t="shared" si="1"/>
        <v>0</v>
      </c>
    </row>
    <row r="11" spans="1:9" ht="38.25" x14ac:dyDescent="0.25">
      <c r="A11" s="71" t="s">
        <v>245</v>
      </c>
      <c r="B11" s="46" t="s">
        <v>175</v>
      </c>
      <c r="C11" s="35" t="s">
        <v>176</v>
      </c>
      <c r="D11" s="25" t="s">
        <v>136</v>
      </c>
      <c r="E11" s="25">
        <v>1000</v>
      </c>
      <c r="F11" s="9">
        <v>0</v>
      </c>
      <c r="G11" s="41">
        <f t="shared" si="0"/>
        <v>0</v>
      </c>
      <c r="H11" s="42">
        <f t="shared" si="1"/>
        <v>0</v>
      </c>
    </row>
    <row r="12" spans="1:9" ht="25.5" x14ac:dyDescent="0.25">
      <c r="A12" s="71" t="s">
        <v>246</v>
      </c>
      <c r="B12" s="43" t="s">
        <v>177</v>
      </c>
      <c r="C12" s="35" t="s">
        <v>178</v>
      </c>
      <c r="D12" s="25" t="s">
        <v>136</v>
      </c>
      <c r="E12" s="25">
        <v>4000</v>
      </c>
      <c r="F12" s="9">
        <v>0</v>
      </c>
      <c r="G12" s="41">
        <f t="shared" si="0"/>
        <v>0</v>
      </c>
      <c r="H12" s="42">
        <f t="shared" si="1"/>
        <v>0</v>
      </c>
    </row>
    <row r="13" spans="1:9" ht="25.5" x14ac:dyDescent="0.25">
      <c r="A13" s="71" t="s">
        <v>247</v>
      </c>
      <c r="B13" s="47" t="s">
        <v>179</v>
      </c>
      <c r="C13" s="39" t="s">
        <v>180</v>
      </c>
      <c r="D13" s="25" t="s">
        <v>136</v>
      </c>
      <c r="E13" s="17">
        <v>1</v>
      </c>
      <c r="F13" s="9">
        <v>0</v>
      </c>
      <c r="G13" s="41">
        <f t="shared" si="0"/>
        <v>0</v>
      </c>
      <c r="H13" s="42">
        <f t="shared" si="1"/>
        <v>0</v>
      </c>
    </row>
    <row r="14" spans="1:9" ht="25.5" x14ac:dyDescent="0.25">
      <c r="A14" s="71" t="s">
        <v>248</v>
      </c>
      <c r="B14" s="5" t="s">
        <v>181</v>
      </c>
      <c r="C14" s="39" t="s">
        <v>180</v>
      </c>
      <c r="D14" s="25" t="s">
        <v>136</v>
      </c>
      <c r="E14" s="17">
        <v>1</v>
      </c>
      <c r="F14" s="9">
        <v>0</v>
      </c>
      <c r="G14" s="41">
        <f t="shared" si="0"/>
        <v>0</v>
      </c>
      <c r="H14" s="42">
        <f t="shared" si="1"/>
        <v>0</v>
      </c>
    </row>
    <row r="15" spans="1:9" ht="25.5" x14ac:dyDescent="0.25">
      <c r="A15" s="71" t="s">
        <v>249</v>
      </c>
      <c r="B15" s="5" t="s">
        <v>182</v>
      </c>
      <c r="C15" s="39" t="s">
        <v>180</v>
      </c>
      <c r="D15" s="25" t="s">
        <v>136</v>
      </c>
      <c r="E15" s="17">
        <v>1</v>
      </c>
      <c r="F15" s="9">
        <v>0</v>
      </c>
      <c r="G15" s="41">
        <f t="shared" si="0"/>
        <v>0</v>
      </c>
      <c r="H15" s="42">
        <f t="shared" si="1"/>
        <v>0</v>
      </c>
    </row>
    <row r="16" spans="1:9" ht="25.5" x14ac:dyDescent="0.25">
      <c r="A16" s="71" t="s">
        <v>250</v>
      </c>
      <c r="B16" s="5" t="s">
        <v>183</v>
      </c>
      <c r="C16" s="39" t="s">
        <v>180</v>
      </c>
      <c r="D16" s="25" t="s">
        <v>136</v>
      </c>
      <c r="E16" s="17">
        <v>1</v>
      </c>
      <c r="F16" s="9">
        <v>0</v>
      </c>
      <c r="G16" s="41">
        <f t="shared" si="0"/>
        <v>0</v>
      </c>
      <c r="H16" s="42">
        <f t="shared" si="1"/>
        <v>0</v>
      </c>
    </row>
    <row r="17" spans="1:8" x14ac:dyDescent="0.25">
      <c r="A17" s="181" t="s">
        <v>97</v>
      </c>
      <c r="B17" s="181"/>
      <c r="C17" s="181"/>
      <c r="D17" s="181"/>
      <c r="E17" s="181"/>
      <c r="F17" s="101"/>
      <c r="G17" s="102">
        <f>SUM(G3:G16)</f>
        <v>0</v>
      </c>
      <c r="H17" s="103">
        <f>SUM(H3:H16)</f>
        <v>0</v>
      </c>
    </row>
    <row r="19" spans="1:8" x14ac:dyDescent="0.25">
      <c r="A19" s="176" t="s">
        <v>375</v>
      </c>
      <c r="B19" s="176"/>
      <c r="C19" s="176"/>
      <c r="D19" s="176"/>
      <c r="E19" s="176"/>
      <c r="F19" s="90"/>
      <c r="G19" s="91">
        <f>G17</f>
        <v>0</v>
      </c>
      <c r="H19" s="91">
        <f>H17</f>
        <v>0</v>
      </c>
    </row>
  </sheetData>
  <customSheetViews>
    <customSheetView guid="{2ADBD4F0-6868-4B40-B623-02E1786D9788}" fitToPage="1" topLeftCell="B1">
      <selection activeCell="I1" sqref="I1"/>
      <pageMargins left="0.7" right="0.7" top="0.75" bottom="0.75" header="0.3" footer="0.3"/>
      <pageSetup paperSize="9" scale="49" orientation="portrait" r:id="rId1"/>
    </customSheetView>
  </customSheetViews>
  <mergeCells count="3">
    <mergeCell ref="A17:E17"/>
    <mergeCell ref="A2:H2"/>
    <mergeCell ref="A19:E19"/>
  </mergeCells>
  <pageMargins left="0.7" right="0.7" top="0.75" bottom="0.75" header="0.3" footer="0.3"/>
  <pageSetup paperSize="9" scale="4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2"/>
  <sheetViews>
    <sheetView workbookViewId="0">
      <selection activeCell="I1" sqref="I1"/>
    </sheetView>
  </sheetViews>
  <sheetFormatPr defaultRowHeight="15" x14ac:dyDescent="0.25"/>
  <cols>
    <col min="1" max="1" width="5.7109375" customWidth="1"/>
    <col min="2" max="3" width="40.7109375" customWidth="1"/>
    <col min="4" max="5" width="10.7109375" customWidth="1"/>
    <col min="6" max="8" width="15.7109375" customWidth="1"/>
    <col min="9" max="9" width="18.5703125"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82" t="s">
        <v>386</v>
      </c>
      <c r="B2" s="183"/>
      <c r="C2" s="183"/>
      <c r="D2" s="183"/>
      <c r="E2" s="183"/>
      <c r="F2" s="183"/>
      <c r="G2" s="183"/>
      <c r="H2" s="184"/>
    </row>
    <row r="3" spans="1:9" ht="25.5" x14ac:dyDescent="0.25">
      <c r="A3" s="154" t="s">
        <v>237</v>
      </c>
      <c r="B3" s="6" t="s">
        <v>483</v>
      </c>
      <c r="C3" s="6" t="s">
        <v>451</v>
      </c>
      <c r="D3" s="29" t="s">
        <v>46</v>
      </c>
      <c r="E3" s="52">
        <v>3</v>
      </c>
      <c r="F3" s="89">
        <v>0</v>
      </c>
      <c r="G3" s="152">
        <f>E3*F3</f>
        <v>0</v>
      </c>
      <c r="H3" s="153">
        <f>G3*1.27</f>
        <v>0</v>
      </c>
    </row>
    <row r="4" spans="1:9" ht="25.5" x14ac:dyDescent="0.25">
      <c r="A4" s="154" t="s">
        <v>238</v>
      </c>
      <c r="B4" s="148" t="s">
        <v>452</v>
      </c>
      <c r="C4" s="75" t="s">
        <v>471</v>
      </c>
      <c r="D4" s="149" t="s">
        <v>136</v>
      </c>
      <c r="E4" s="150">
        <v>2</v>
      </c>
      <c r="F4" s="151">
        <v>0</v>
      </c>
      <c r="G4" s="152">
        <f>E4*F4</f>
        <v>0</v>
      </c>
      <c r="H4" s="153">
        <f>G4*1.27</f>
        <v>0</v>
      </c>
    </row>
    <row r="5" spans="1:9" ht="26.25" x14ac:dyDescent="0.25">
      <c r="A5" s="154" t="s">
        <v>239</v>
      </c>
      <c r="B5" s="32" t="s">
        <v>450</v>
      </c>
      <c r="C5" s="32" t="s">
        <v>470</v>
      </c>
      <c r="D5" s="29" t="s">
        <v>136</v>
      </c>
      <c r="E5" s="52">
        <v>4</v>
      </c>
      <c r="F5" s="73">
        <v>0</v>
      </c>
      <c r="G5" s="70">
        <f>E5*F5</f>
        <v>0</v>
      </c>
      <c r="H5" s="74">
        <f t="shared" ref="H5:H13" si="0">G5*1.27</f>
        <v>0</v>
      </c>
    </row>
    <row r="6" spans="1:9" x14ac:dyDescent="0.25">
      <c r="A6" s="154" t="s">
        <v>240</v>
      </c>
      <c r="B6" s="32" t="s">
        <v>288</v>
      </c>
      <c r="C6" s="32" t="s">
        <v>484</v>
      </c>
      <c r="D6" s="29" t="s">
        <v>229</v>
      </c>
      <c r="E6" s="52">
        <v>1</v>
      </c>
      <c r="F6" s="73">
        <v>0</v>
      </c>
      <c r="G6" s="70">
        <f>E6*F6</f>
        <v>0</v>
      </c>
      <c r="H6" s="74">
        <f t="shared" si="0"/>
        <v>0</v>
      </c>
    </row>
    <row r="7" spans="1:9" x14ac:dyDescent="0.25">
      <c r="A7" s="154" t="s">
        <v>241</v>
      </c>
      <c r="B7" s="53" t="s">
        <v>230</v>
      </c>
      <c r="C7" s="53"/>
      <c r="D7" s="29" t="s">
        <v>136</v>
      </c>
      <c r="E7" s="52">
        <v>1</v>
      </c>
      <c r="F7" s="73">
        <v>0</v>
      </c>
      <c r="G7" s="70">
        <f t="shared" ref="G7:G15" si="1">E7*F7</f>
        <v>0</v>
      </c>
      <c r="H7" s="74">
        <f t="shared" si="0"/>
        <v>0</v>
      </c>
    </row>
    <row r="8" spans="1:9" x14ac:dyDescent="0.25">
      <c r="A8" s="154" t="s">
        <v>242</v>
      </c>
      <c r="B8" s="54" t="s">
        <v>289</v>
      </c>
      <c r="C8" s="54" t="s">
        <v>285</v>
      </c>
      <c r="D8" s="29" t="s">
        <v>136</v>
      </c>
      <c r="E8" s="52">
        <v>1</v>
      </c>
      <c r="F8" s="73">
        <v>0</v>
      </c>
      <c r="G8" s="70">
        <f t="shared" si="1"/>
        <v>0</v>
      </c>
      <c r="H8" s="74">
        <f t="shared" si="0"/>
        <v>0</v>
      </c>
    </row>
    <row r="9" spans="1:9" ht="26.25" x14ac:dyDescent="0.25">
      <c r="A9" s="154" t="s">
        <v>243</v>
      </c>
      <c r="B9" s="55" t="s">
        <v>290</v>
      </c>
      <c r="C9" s="55" t="s">
        <v>291</v>
      </c>
      <c r="D9" s="29" t="s">
        <v>136</v>
      </c>
      <c r="E9" s="37">
        <v>1</v>
      </c>
      <c r="F9" s="73">
        <v>0</v>
      </c>
      <c r="G9" s="70">
        <f t="shared" si="1"/>
        <v>0</v>
      </c>
      <c r="H9" s="74">
        <f t="shared" si="0"/>
        <v>0</v>
      </c>
    </row>
    <row r="10" spans="1:9" ht="26.25" x14ac:dyDescent="0.25">
      <c r="A10" s="154" t="s">
        <v>244</v>
      </c>
      <c r="B10" s="55" t="s">
        <v>293</v>
      </c>
      <c r="C10" s="55" t="s">
        <v>292</v>
      </c>
      <c r="D10" s="29" t="s">
        <v>136</v>
      </c>
      <c r="E10" s="37">
        <v>1</v>
      </c>
      <c r="F10" s="73">
        <v>0</v>
      </c>
      <c r="G10" s="70">
        <f t="shared" si="1"/>
        <v>0</v>
      </c>
      <c r="H10" s="74">
        <f t="shared" si="0"/>
        <v>0</v>
      </c>
    </row>
    <row r="11" spans="1:9" ht="26.25" x14ac:dyDescent="0.25">
      <c r="A11" s="154" t="s">
        <v>245</v>
      </c>
      <c r="B11" s="32" t="s">
        <v>294</v>
      </c>
      <c r="C11" s="32" t="s">
        <v>485</v>
      </c>
      <c r="D11" s="29" t="s">
        <v>136</v>
      </c>
      <c r="E11" s="28">
        <v>1</v>
      </c>
      <c r="F11" s="73">
        <v>0</v>
      </c>
      <c r="G11" s="70">
        <f t="shared" si="1"/>
        <v>0</v>
      </c>
      <c r="H11" s="74">
        <f t="shared" si="0"/>
        <v>0</v>
      </c>
    </row>
    <row r="12" spans="1:9" x14ac:dyDescent="0.25">
      <c r="A12" s="154" t="s">
        <v>246</v>
      </c>
      <c r="B12" s="32" t="s">
        <v>287</v>
      </c>
      <c r="C12" s="32" t="s">
        <v>295</v>
      </c>
      <c r="D12" s="29" t="s">
        <v>136</v>
      </c>
      <c r="E12" s="56">
        <v>1</v>
      </c>
      <c r="F12" s="73">
        <v>0</v>
      </c>
      <c r="G12" s="70">
        <f t="shared" si="1"/>
        <v>0</v>
      </c>
      <c r="H12" s="74">
        <f t="shared" si="0"/>
        <v>0</v>
      </c>
    </row>
    <row r="13" spans="1:9" x14ac:dyDescent="0.25">
      <c r="A13" s="154" t="s">
        <v>247</v>
      </c>
      <c r="B13" s="32" t="s">
        <v>487</v>
      </c>
      <c r="C13" s="32" t="s">
        <v>486</v>
      </c>
      <c r="D13" s="29" t="s">
        <v>136</v>
      </c>
      <c r="E13" s="28">
        <v>1</v>
      </c>
      <c r="F13" s="73">
        <v>0</v>
      </c>
      <c r="G13" s="70">
        <f t="shared" si="1"/>
        <v>0</v>
      </c>
      <c r="H13" s="74">
        <f t="shared" si="0"/>
        <v>0</v>
      </c>
    </row>
    <row r="14" spans="1:9" ht="25.5" x14ac:dyDescent="0.25">
      <c r="A14" s="154" t="s">
        <v>248</v>
      </c>
      <c r="B14" s="44" t="s">
        <v>286</v>
      </c>
      <c r="C14" s="44" t="s">
        <v>296</v>
      </c>
      <c r="D14" s="25" t="s">
        <v>231</v>
      </c>
      <c r="E14" s="17">
        <v>1</v>
      </c>
      <c r="F14" s="73">
        <v>0</v>
      </c>
      <c r="G14" s="70">
        <f t="shared" si="1"/>
        <v>0</v>
      </c>
      <c r="H14" s="74">
        <f>G14*1.27</f>
        <v>0</v>
      </c>
    </row>
    <row r="15" spans="1:9" ht="26.25" x14ac:dyDescent="0.25">
      <c r="A15" s="154" t="s">
        <v>249</v>
      </c>
      <c r="B15" s="62" t="s">
        <v>235</v>
      </c>
      <c r="C15" s="62" t="s">
        <v>472</v>
      </c>
      <c r="D15" s="63" t="s">
        <v>136</v>
      </c>
      <c r="E15" s="56">
        <v>1</v>
      </c>
      <c r="F15" s="70">
        <v>0</v>
      </c>
      <c r="G15" s="70">
        <f t="shared" si="1"/>
        <v>0</v>
      </c>
      <c r="H15" s="74">
        <f>G15*1.27</f>
        <v>0</v>
      </c>
    </row>
    <row r="16" spans="1:9" x14ac:dyDescent="0.25">
      <c r="A16" s="185" t="s">
        <v>97</v>
      </c>
      <c r="B16" s="186"/>
      <c r="C16" s="186"/>
      <c r="D16" s="186"/>
      <c r="E16" s="187"/>
      <c r="F16" s="104"/>
      <c r="G16" s="105">
        <f>SUM(G3:G15)</f>
        <v>0</v>
      </c>
      <c r="H16" s="105">
        <f>SUM(H3:H15)</f>
        <v>0</v>
      </c>
    </row>
    <row r="17" spans="1:9" x14ac:dyDescent="0.25">
      <c r="A17" s="130"/>
      <c r="B17" s="131"/>
      <c r="C17" s="131"/>
      <c r="D17" s="131"/>
      <c r="E17" s="131"/>
      <c r="F17" s="132"/>
      <c r="G17" s="133"/>
      <c r="H17" s="133"/>
      <c r="I17" s="115"/>
    </row>
    <row r="18" spans="1:9" x14ac:dyDescent="0.25">
      <c r="A18" s="178" t="s">
        <v>434</v>
      </c>
      <c r="B18" s="179"/>
      <c r="C18" s="179"/>
      <c r="D18" s="179"/>
      <c r="E18" s="179"/>
      <c r="F18" s="179"/>
      <c r="G18" s="179"/>
      <c r="H18" s="180"/>
    </row>
    <row r="19" spans="1:9" ht="243" x14ac:dyDescent="0.25">
      <c r="A19" s="145" t="s">
        <v>407</v>
      </c>
      <c r="B19" s="69" t="s">
        <v>408</v>
      </c>
      <c r="C19" s="22" t="s">
        <v>445</v>
      </c>
      <c r="D19" s="21" t="s">
        <v>136</v>
      </c>
      <c r="E19" s="21">
        <v>1</v>
      </c>
      <c r="F19" s="143">
        <v>0</v>
      </c>
      <c r="G19" s="143">
        <f>E19*F19</f>
        <v>0</v>
      </c>
      <c r="H19" s="143">
        <f>G19*1.27</f>
        <v>0</v>
      </c>
      <c r="I19" s="141"/>
    </row>
    <row r="20" spans="1:9" x14ac:dyDescent="0.25">
      <c r="A20" s="185" t="s">
        <v>97</v>
      </c>
      <c r="B20" s="186"/>
      <c r="C20" s="186"/>
      <c r="D20" s="186"/>
      <c r="E20" s="187"/>
      <c r="F20" s="104"/>
      <c r="G20" s="105">
        <f>SUM(G19)</f>
        <v>0</v>
      </c>
      <c r="H20" s="105">
        <f>SUM(H19)</f>
        <v>0</v>
      </c>
    </row>
    <row r="22" spans="1:9" x14ac:dyDescent="0.25">
      <c r="A22" s="176" t="s">
        <v>375</v>
      </c>
      <c r="B22" s="176"/>
      <c r="C22" s="176"/>
      <c r="D22" s="176"/>
      <c r="E22" s="176"/>
      <c r="F22" s="90"/>
      <c r="G22" s="91">
        <f>G16+G20</f>
        <v>0</v>
      </c>
      <c r="H22" s="91">
        <f>H16+H20</f>
        <v>0</v>
      </c>
    </row>
  </sheetData>
  <customSheetViews>
    <customSheetView guid="{2ADBD4F0-6868-4B40-B623-02E1786D9788}" fitToPage="1">
      <selection activeCell="I1" sqref="I1"/>
      <pageMargins left="0.7" right="0.7" top="0.75" bottom="0.75" header="0.3" footer="0.3"/>
      <pageSetup paperSize="9" scale="50" orientation="portrait" r:id="rId1"/>
    </customSheetView>
  </customSheetViews>
  <mergeCells count="5">
    <mergeCell ref="A2:H2"/>
    <mergeCell ref="A18:H18"/>
    <mergeCell ref="A16:E16"/>
    <mergeCell ref="A20:E20"/>
    <mergeCell ref="A22:E22"/>
  </mergeCells>
  <pageMargins left="0.7" right="0.7" top="0.75" bottom="0.75" header="0.3" footer="0.3"/>
  <pageSetup paperSize="9" scale="5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1"/>
  <sheetViews>
    <sheetView workbookViewId="0">
      <selection activeCell="I1" sqref="I1"/>
    </sheetView>
  </sheetViews>
  <sheetFormatPr defaultRowHeight="15" x14ac:dyDescent="0.25"/>
  <cols>
    <col min="1" max="1" width="5.7109375" customWidth="1"/>
    <col min="2" max="3" width="40.7109375" customWidth="1"/>
    <col min="4" max="5" width="10.7109375" customWidth="1"/>
    <col min="6" max="8" width="15.7109375" customWidth="1"/>
    <col min="9" max="9" width="18.28515625"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78" t="s">
        <v>383</v>
      </c>
      <c r="B2" s="179"/>
      <c r="C2" s="179"/>
      <c r="D2" s="179"/>
      <c r="E2" s="179"/>
      <c r="F2" s="179"/>
      <c r="G2" s="179"/>
      <c r="H2" s="180"/>
    </row>
    <row r="3" spans="1:9" ht="25.5" x14ac:dyDescent="0.25">
      <c r="A3" s="71" t="s">
        <v>237</v>
      </c>
      <c r="B3" s="6" t="s">
        <v>135</v>
      </c>
      <c r="C3" s="6" t="s">
        <v>456</v>
      </c>
      <c r="D3" s="25" t="s">
        <v>136</v>
      </c>
      <c r="E3" s="25">
        <v>10000</v>
      </c>
      <c r="F3" s="41">
        <v>0</v>
      </c>
      <c r="G3" s="41">
        <f>E3*F3</f>
        <v>0</v>
      </c>
      <c r="H3" s="42">
        <f>G3*1.27</f>
        <v>0</v>
      </c>
    </row>
    <row r="4" spans="1:9" ht="25.5" x14ac:dyDescent="0.25">
      <c r="A4" s="71" t="s">
        <v>238</v>
      </c>
      <c r="B4" s="6" t="s">
        <v>137</v>
      </c>
      <c r="C4" s="6" t="s">
        <v>457</v>
      </c>
      <c r="D4" s="25" t="s">
        <v>136</v>
      </c>
      <c r="E4" s="25">
        <v>10000</v>
      </c>
      <c r="F4" s="41">
        <v>0</v>
      </c>
      <c r="G4" s="41">
        <f t="shared" ref="G4:G29" si="0">E4*F4</f>
        <v>0</v>
      </c>
      <c r="H4" s="42">
        <f t="shared" ref="H4:H29" si="1">G4*1.27</f>
        <v>0</v>
      </c>
    </row>
    <row r="5" spans="1:9" ht="25.5" x14ac:dyDescent="0.25">
      <c r="A5" s="71" t="s">
        <v>239</v>
      </c>
      <c r="B5" s="6" t="s">
        <v>138</v>
      </c>
      <c r="C5" s="6" t="s">
        <v>458</v>
      </c>
      <c r="D5" s="25" t="s">
        <v>136</v>
      </c>
      <c r="E5" s="25">
        <v>5000</v>
      </c>
      <c r="F5" s="41">
        <v>0</v>
      </c>
      <c r="G5" s="41">
        <f t="shared" si="0"/>
        <v>0</v>
      </c>
      <c r="H5" s="42">
        <f t="shared" si="1"/>
        <v>0</v>
      </c>
    </row>
    <row r="6" spans="1:9" x14ac:dyDescent="0.25">
      <c r="A6" s="71" t="s">
        <v>240</v>
      </c>
      <c r="B6" s="6" t="s">
        <v>139</v>
      </c>
      <c r="C6" s="6" t="s">
        <v>140</v>
      </c>
      <c r="D6" s="25" t="s">
        <v>136</v>
      </c>
      <c r="E6" s="25">
        <v>3000</v>
      </c>
      <c r="F6" s="41">
        <v>0</v>
      </c>
      <c r="G6" s="41">
        <f t="shared" si="0"/>
        <v>0</v>
      </c>
      <c r="H6" s="42">
        <f t="shared" si="1"/>
        <v>0</v>
      </c>
    </row>
    <row r="7" spans="1:9" x14ac:dyDescent="0.25">
      <c r="A7" s="71" t="s">
        <v>241</v>
      </c>
      <c r="B7" s="78" t="s">
        <v>141</v>
      </c>
      <c r="C7" s="36" t="s">
        <v>142</v>
      </c>
      <c r="D7" s="37" t="s">
        <v>136</v>
      </c>
      <c r="E7" s="38">
        <v>600</v>
      </c>
      <c r="F7" s="41">
        <v>0</v>
      </c>
      <c r="G7" s="41">
        <f t="shared" si="0"/>
        <v>0</v>
      </c>
      <c r="H7" s="42">
        <f t="shared" si="1"/>
        <v>0</v>
      </c>
    </row>
    <row r="8" spans="1:9" ht="25.5" x14ac:dyDescent="0.25">
      <c r="A8" s="71" t="s">
        <v>242</v>
      </c>
      <c r="B8" s="6" t="s">
        <v>143</v>
      </c>
      <c r="C8" s="6" t="s">
        <v>144</v>
      </c>
      <c r="D8" s="25" t="s">
        <v>136</v>
      </c>
      <c r="E8" s="25">
        <v>5000</v>
      </c>
      <c r="F8" s="41">
        <v>0</v>
      </c>
      <c r="G8" s="41">
        <f t="shared" si="0"/>
        <v>0</v>
      </c>
      <c r="H8" s="42">
        <f t="shared" si="1"/>
        <v>0</v>
      </c>
    </row>
    <row r="9" spans="1:9" x14ac:dyDescent="0.25">
      <c r="A9" s="71" t="s">
        <v>243</v>
      </c>
      <c r="B9" s="46" t="s">
        <v>145</v>
      </c>
      <c r="C9" s="78" t="s">
        <v>146</v>
      </c>
      <c r="D9" s="25" t="s">
        <v>136</v>
      </c>
      <c r="E9" s="7">
        <v>1000</v>
      </c>
      <c r="F9" s="41">
        <v>0</v>
      </c>
      <c r="G9" s="41">
        <f t="shared" si="0"/>
        <v>0</v>
      </c>
      <c r="H9" s="42">
        <f t="shared" si="1"/>
        <v>0</v>
      </c>
    </row>
    <row r="10" spans="1:9" x14ac:dyDescent="0.25">
      <c r="A10" s="71" t="s">
        <v>244</v>
      </c>
      <c r="B10" s="46" t="s">
        <v>478</v>
      </c>
      <c r="C10" s="78" t="s">
        <v>479</v>
      </c>
      <c r="D10" s="25" t="s">
        <v>136</v>
      </c>
      <c r="E10" s="7">
        <v>800</v>
      </c>
      <c r="F10" s="41">
        <v>0</v>
      </c>
      <c r="G10" s="41">
        <f t="shared" si="0"/>
        <v>0</v>
      </c>
      <c r="H10" s="42">
        <f t="shared" si="1"/>
        <v>0</v>
      </c>
    </row>
    <row r="11" spans="1:9" ht="25.5" x14ac:dyDescent="0.25">
      <c r="A11" s="71" t="s">
        <v>245</v>
      </c>
      <c r="B11" s="46" t="s">
        <v>147</v>
      </c>
      <c r="C11" s="36" t="s">
        <v>462</v>
      </c>
      <c r="D11" s="25" t="s">
        <v>136</v>
      </c>
      <c r="E11" s="7">
        <v>500</v>
      </c>
      <c r="F11" s="41">
        <v>0</v>
      </c>
      <c r="G11" s="41">
        <f t="shared" si="0"/>
        <v>0</v>
      </c>
      <c r="H11" s="42">
        <f t="shared" si="1"/>
        <v>0</v>
      </c>
    </row>
    <row r="12" spans="1:9" x14ac:dyDescent="0.25">
      <c r="A12" s="71" t="s">
        <v>246</v>
      </c>
      <c r="B12" s="46" t="s">
        <v>148</v>
      </c>
      <c r="C12" s="36" t="s">
        <v>149</v>
      </c>
      <c r="D12" s="25" t="s">
        <v>136</v>
      </c>
      <c r="E12" s="17">
        <v>3</v>
      </c>
      <c r="F12" s="41">
        <v>0</v>
      </c>
      <c r="G12" s="41">
        <f t="shared" si="0"/>
        <v>0</v>
      </c>
      <c r="H12" s="42">
        <f t="shared" si="1"/>
        <v>0</v>
      </c>
    </row>
    <row r="13" spans="1:9" x14ac:dyDescent="0.25">
      <c r="A13" s="71" t="s">
        <v>247</v>
      </c>
      <c r="B13" s="46" t="s">
        <v>150</v>
      </c>
      <c r="C13" s="78" t="s">
        <v>151</v>
      </c>
      <c r="D13" s="25" t="s">
        <v>136</v>
      </c>
      <c r="E13" s="7">
        <v>5000</v>
      </c>
      <c r="F13" s="41">
        <v>0</v>
      </c>
      <c r="G13" s="41">
        <f t="shared" si="0"/>
        <v>0</v>
      </c>
      <c r="H13" s="42">
        <f t="shared" si="1"/>
        <v>0</v>
      </c>
    </row>
    <row r="14" spans="1:9" x14ac:dyDescent="0.25">
      <c r="A14" s="71" t="s">
        <v>248</v>
      </c>
      <c r="B14" s="46" t="s">
        <v>152</v>
      </c>
      <c r="C14" s="78" t="s">
        <v>153</v>
      </c>
      <c r="D14" s="25" t="s">
        <v>136</v>
      </c>
      <c r="E14" s="7">
        <v>5000</v>
      </c>
      <c r="F14" s="41">
        <v>0</v>
      </c>
      <c r="G14" s="41">
        <f t="shared" si="0"/>
        <v>0</v>
      </c>
      <c r="H14" s="42">
        <f t="shared" si="1"/>
        <v>0</v>
      </c>
    </row>
    <row r="15" spans="1:9" x14ac:dyDescent="0.25">
      <c r="A15" s="71" t="s">
        <v>249</v>
      </c>
      <c r="B15" s="46" t="s">
        <v>154</v>
      </c>
      <c r="C15" s="78" t="s">
        <v>155</v>
      </c>
      <c r="D15" s="25" t="s">
        <v>136</v>
      </c>
      <c r="E15" s="7">
        <v>4800</v>
      </c>
      <c r="F15" s="41">
        <v>0</v>
      </c>
      <c r="G15" s="41">
        <f t="shared" si="0"/>
        <v>0</v>
      </c>
      <c r="H15" s="42">
        <f t="shared" si="1"/>
        <v>0</v>
      </c>
    </row>
    <row r="16" spans="1:9" x14ac:dyDescent="0.25">
      <c r="A16" s="71" t="s">
        <v>250</v>
      </c>
      <c r="B16" s="46" t="s">
        <v>156</v>
      </c>
      <c r="C16" s="78" t="s">
        <v>157</v>
      </c>
      <c r="D16" s="25" t="s">
        <v>136</v>
      </c>
      <c r="E16" s="7">
        <v>4800</v>
      </c>
      <c r="F16" s="41">
        <v>0</v>
      </c>
      <c r="G16" s="41">
        <f t="shared" si="0"/>
        <v>0</v>
      </c>
      <c r="H16" s="42">
        <f t="shared" si="1"/>
        <v>0</v>
      </c>
    </row>
    <row r="17" spans="1:8" ht="25.5" x14ac:dyDescent="0.25">
      <c r="A17" s="71" t="s">
        <v>251</v>
      </c>
      <c r="B17" s="46" t="s">
        <v>158</v>
      </c>
      <c r="C17" s="36" t="s">
        <v>461</v>
      </c>
      <c r="D17" s="25" t="s">
        <v>136</v>
      </c>
      <c r="E17" s="7">
        <v>100</v>
      </c>
      <c r="F17" s="41">
        <v>0</v>
      </c>
      <c r="G17" s="41">
        <f t="shared" si="0"/>
        <v>0</v>
      </c>
      <c r="H17" s="42">
        <f t="shared" si="1"/>
        <v>0</v>
      </c>
    </row>
    <row r="18" spans="1:8" ht="38.25" x14ac:dyDescent="0.25">
      <c r="A18" s="71" t="s">
        <v>252</v>
      </c>
      <c r="B18" s="6" t="s">
        <v>184</v>
      </c>
      <c r="C18" s="6" t="s">
        <v>459</v>
      </c>
      <c r="D18" s="25" t="s">
        <v>136</v>
      </c>
      <c r="E18" s="25">
        <v>200</v>
      </c>
      <c r="F18" s="41">
        <v>0</v>
      </c>
      <c r="G18" s="41">
        <f t="shared" si="0"/>
        <v>0</v>
      </c>
      <c r="H18" s="42">
        <f t="shared" si="1"/>
        <v>0</v>
      </c>
    </row>
    <row r="19" spans="1:8" ht="38.25" x14ac:dyDescent="0.25">
      <c r="A19" s="71" t="s">
        <v>253</v>
      </c>
      <c r="B19" s="6" t="s">
        <v>185</v>
      </c>
      <c r="C19" s="6" t="s">
        <v>460</v>
      </c>
      <c r="D19" s="25" t="s">
        <v>136</v>
      </c>
      <c r="E19" s="25">
        <v>300</v>
      </c>
      <c r="F19" s="41">
        <v>0</v>
      </c>
      <c r="G19" s="41">
        <f t="shared" si="0"/>
        <v>0</v>
      </c>
      <c r="H19" s="42">
        <f t="shared" si="1"/>
        <v>0</v>
      </c>
    </row>
    <row r="20" spans="1:8" x14ac:dyDescent="0.25">
      <c r="A20" s="71" t="s">
        <v>254</v>
      </c>
      <c r="B20" s="36" t="s">
        <v>186</v>
      </c>
      <c r="C20" s="6" t="s">
        <v>187</v>
      </c>
      <c r="D20" s="7" t="s">
        <v>136</v>
      </c>
      <c r="E20" s="48">
        <v>100</v>
      </c>
      <c r="F20" s="41">
        <v>0</v>
      </c>
      <c r="G20" s="41">
        <f t="shared" si="0"/>
        <v>0</v>
      </c>
      <c r="H20" s="42">
        <f t="shared" si="1"/>
        <v>0</v>
      </c>
    </row>
    <row r="21" spans="1:8" ht="25.5" x14ac:dyDescent="0.25">
      <c r="A21" s="71" t="s">
        <v>255</v>
      </c>
      <c r="B21" s="46" t="s">
        <v>188</v>
      </c>
      <c r="C21" s="36" t="s">
        <v>189</v>
      </c>
      <c r="D21" s="25" t="s">
        <v>190</v>
      </c>
      <c r="E21" s="7">
        <v>1</v>
      </c>
      <c r="F21" s="41">
        <v>0</v>
      </c>
      <c r="G21" s="41">
        <f t="shared" si="0"/>
        <v>0</v>
      </c>
      <c r="H21" s="42">
        <f t="shared" si="1"/>
        <v>0</v>
      </c>
    </row>
    <row r="22" spans="1:8" ht="25.5" x14ac:dyDescent="0.25">
      <c r="A22" s="71" t="s">
        <v>256</v>
      </c>
      <c r="B22" s="46" t="s">
        <v>191</v>
      </c>
      <c r="C22" s="36" t="s">
        <v>192</v>
      </c>
      <c r="D22" s="25" t="s">
        <v>190</v>
      </c>
      <c r="E22" s="7">
        <v>1</v>
      </c>
      <c r="F22" s="41">
        <v>0</v>
      </c>
      <c r="G22" s="41">
        <f t="shared" si="0"/>
        <v>0</v>
      </c>
      <c r="H22" s="42">
        <f t="shared" si="1"/>
        <v>0</v>
      </c>
    </row>
    <row r="23" spans="1:8" ht="63.75" x14ac:dyDescent="0.25">
      <c r="A23" s="71" t="s">
        <v>257</v>
      </c>
      <c r="B23" s="6" t="s">
        <v>193</v>
      </c>
      <c r="C23" s="46" t="s">
        <v>194</v>
      </c>
      <c r="D23" s="25" t="s">
        <v>136</v>
      </c>
      <c r="E23" s="25">
        <v>10</v>
      </c>
      <c r="F23" s="41">
        <v>0</v>
      </c>
      <c r="G23" s="41">
        <f t="shared" si="0"/>
        <v>0</v>
      </c>
      <c r="H23" s="42">
        <f t="shared" si="1"/>
        <v>0</v>
      </c>
    </row>
    <row r="24" spans="1:8" ht="25.5" x14ac:dyDescent="0.25">
      <c r="A24" s="71" t="s">
        <v>258</v>
      </c>
      <c r="B24" s="6" t="s">
        <v>195</v>
      </c>
      <c r="C24" s="6" t="s">
        <v>196</v>
      </c>
      <c r="D24" s="25" t="s">
        <v>136</v>
      </c>
      <c r="E24" s="25">
        <v>2</v>
      </c>
      <c r="F24" s="41">
        <v>0</v>
      </c>
      <c r="G24" s="41">
        <f t="shared" si="0"/>
        <v>0</v>
      </c>
      <c r="H24" s="42">
        <f t="shared" si="1"/>
        <v>0</v>
      </c>
    </row>
    <row r="25" spans="1:8" ht="25.5" x14ac:dyDescent="0.25">
      <c r="A25" s="71" t="s">
        <v>259</v>
      </c>
      <c r="B25" s="6" t="s">
        <v>197</v>
      </c>
      <c r="C25" s="46" t="s">
        <v>198</v>
      </c>
      <c r="D25" s="25" t="s">
        <v>199</v>
      </c>
      <c r="E25" s="25">
        <v>2</v>
      </c>
      <c r="F25" s="41">
        <v>0</v>
      </c>
      <c r="G25" s="41">
        <f t="shared" si="0"/>
        <v>0</v>
      </c>
      <c r="H25" s="42">
        <f t="shared" si="1"/>
        <v>0</v>
      </c>
    </row>
    <row r="26" spans="1:8" ht="63.75" x14ac:dyDescent="0.25">
      <c r="A26" s="71" t="s">
        <v>260</v>
      </c>
      <c r="B26" s="50" t="s">
        <v>223</v>
      </c>
      <c r="C26" s="6" t="s">
        <v>475</v>
      </c>
      <c r="D26" s="7" t="s">
        <v>435</v>
      </c>
      <c r="E26" s="7">
        <v>20</v>
      </c>
      <c r="F26" s="41">
        <v>0</v>
      </c>
      <c r="G26" s="41">
        <f t="shared" si="0"/>
        <v>0</v>
      </c>
      <c r="H26" s="42">
        <f t="shared" si="1"/>
        <v>0</v>
      </c>
    </row>
    <row r="27" spans="1:8" ht="63.75" x14ac:dyDescent="0.25">
      <c r="A27" s="71" t="s">
        <v>261</v>
      </c>
      <c r="B27" s="50" t="s">
        <v>223</v>
      </c>
      <c r="C27" s="6" t="s">
        <v>476</v>
      </c>
      <c r="D27" s="7" t="s">
        <v>190</v>
      </c>
      <c r="E27" s="7">
        <v>20</v>
      </c>
      <c r="F27" s="41">
        <v>0</v>
      </c>
      <c r="G27" s="41">
        <f t="shared" si="0"/>
        <v>0</v>
      </c>
      <c r="H27" s="42">
        <f t="shared" si="1"/>
        <v>0</v>
      </c>
    </row>
    <row r="28" spans="1:8" x14ac:dyDescent="0.25">
      <c r="A28" s="71" t="s">
        <v>262</v>
      </c>
      <c r="B28" s="50" t="s">
        <v>224</v>
      </c>
      <c r="C28" s="6" t="s">
        <v>225</v>
      </c>
      <c r="D28" s="7" t="s">
        <v>136</v>
      </c>
      <c r="E28" s="7">
        <v>8</v>
      </c>
      <c r="F28" s="41">
        <v>0</v>
      </c>
      <c r="G28" s="41">
        <f t="shared" si="0"/>
        <v>0</v>
      </c>
      <c r="H28" s="42">
        <f t="shared" si="1"/>
        <v>0</v>
      </c>
    </row>
    <row r="29" spans="1:8" ht="51" x14ac:dyDescent="0.25">
      <c r="A29" s="71" t="s">
        <v>263</v>
      </c>
      <c r="B29" s="50" t="s">
        <v>226</v>
      </c>
      <c r="C29" s="6" t="s">
        <v>477</v>
      </c>
      <c r="D29" s="7" t="s">
        <v>136</v>
      </c>
      <c r="E29" s="7">
        <v>1</v>
      </c>
      <c r="F29" s="41">
        <v>0</v>
      </c>
      <c r="G29" s="41">
        <f t="shared" si="0"/>
        <v>0</v>
      </c>
      <c r="H29" s="42">
        <f t="shared" si="1"/>
        <v>0</v>
      </c>
    </row>
    <row r="30" spans="1:8" ht="15" customHeight="1" x14ac:dyDescent="0.25">
      <c r="A30" s="188" t="s">
        <v>159</v>
      </c>
      <c r="B30" s="189"/>
      <c r="C30" s="189"/>
      <c r="D30" s="189"/>
      <c r="E30" s="189"/>
      <c r="F30" s="106"/>
      <c r="G30" s="102">
        <f>SUM(G3:G29)</f>
        <v>0</v>
      </c>
      <c r="H30" s="103">
        <f>SUM(H3:H29)</f>
        <v>0</v>
      </c>
    </row>
    <row r="32" spans="1:8" x14ac:dyDescent="0.25">
      <c r="A32" s="178" t="s">
        <v>384</v>
      </c>
      <c r="B32" s="179"/>
      <c r="C32" s="179"/>
      <c r="D32" s="179"/>
      <c r="E32" s="179"/>
      <c r="F32" s="179"/>
      <c r="G32" s="179"/>
      <c r="H32" s="180"/>
    </row>
    <row r="33" spans="1:8" ht="26.25" x14ac:dyDescent="0.25">
      <c r="A33" s="71" t="s">
        <v>237</v>
      </c>
      <c r="B33" s="6" t="s">
        <v>342</v>
      </c>
      <c r="C33" s="86" t="s">
        <v>343</v>
      </c>
      <c r="D33" s="87" t="s">
        <v>344</v>
      </c>
      <c r="E33" s="87">
        <v>1</v>
      </c>
      <c r="F33" s="88">
        <v>0</v>
      </c>
      <c r="G33" s="88">
        <f>E33*F33</f>
        <v>0</v>
      </c>
      <c r="H33" s="88">
        <f>G33*1.27</f>
        <v>0</v>
      </c>
    </row>
    <row r="34" spans="1:8" ht="26.25" x14ac:dyDescent="0.25">
      <c r="A34" s="71" t="s">
        <v>238</v>
      </c>
      <c r="B34" s="6" t="s">
        <v>342</v>
      </c>
      <c r="C34" s="45" t="s">
        <v>345</v>
      </c>
      <c r="D34" s="25" t="s">
        <v>344</v>
      </c>
      <c r="E34" s="25">
        <v>1</v>
      </c>
      <c r="F34" s="89">
        <v>0</v>
      </c>
      <c r="G34" s="88">
        <f t="shared" ref="G34:G48" si="2">E34*F34</f>
        <v>0</v>
      </c>
      <c r="H34" s="88">
        <f t="shared" ref="H34:H49" si="3">G34*1.27</f>
        <v>0</v>
      </c>
    </row>
    <row r="35" spans="1:8" ht="26.25" x14ac:dyDescent="0.25">
      <c r="A35" s="71" t="s">
        <v>239</v>
      </c>
      <c r="B35" s="6" t="s">
        <v>346</v>
      </c>
      <c r="C35" s="45" t="s">
        <v>347</v>
      </c>
      <c r="D35" s="25" t="s">
        <v>344</v>
      </c>
      <c r="E35" s="25">
        <v>1</v>
      </c>
      <c r="F35" s="89">
        <v>0</v>
      </c>
      <c r="G35" s="88">
        <f t="shared" si="2"/>
        <v>0</v>
      </c>
      <c r="H35" s="88">
        <f t="shared" si="3"/>
        <v>0</v>
      </c>
    </row>
    <row r="36" spans="1:8" ht="26.25" x14ac:dyDescent="0.25">
      <c r="A36" s="71" t="s">
        <v>240</v>
      </c>
      <c r="B36" s="6" t="s">
        <v>346</v>
      </c>
      <c r="C36" s="45" t="s">
        <v>348</v>
      </c>
      <c r="D36" s="25" t="s">
        <v>344</v>
      </c>
      <c r="E36" s="25">
        <v>1</v>
      </c>
      <c r="F36" s="89">
        <v>0</v>
      </c>
      <c r="G36" s="88">
        <f t="shared" si="2"/>
        <v>0</v>
      </c>
      <c r="H36" s="88">
        <f t="shared" si="3"/>
        <v>0</v>
      </c>
    </row>
    <row r="37" spans="1:8" ht="26.25" x14ac:dyDescent="0.25">
      <c r="A37" s="71" t="s">
        <v>241</v>
      </c>
      <c r="B37" s="6" t="s">
        <v>349</v>
      </c>
      <c r="C37" s="45" t="s">
        <v>350</v>
      </c>
      <c r="D37" s="25" t="s">
        <v>190</v>
      </c>
      <c r="E37" s="25">
        <v>2</v>
      </c>
      <c r="F37" s="89">
        <v>0</v>
      </c>
      <c r="G37" s="88">
        <f t="shared" si="2"/>
        <v>0</v>
      </c>
      <c r="H37" s="88">
        <f t="shared" si="3"/>
        <v>0</v>
      </c>
    </row>
    <row r="38" spans="1:8" ht="26.25" x14ac:dyDescent="0.25">
      <c r="A38" s="71" t="s">
        <v>242</v>
      </c>
      <c r="B38" s="6" t="s">
        <v>351</v>
      </c>
      <c r="C38" s="45" t="s">
        <v>352</v>
      </c>
      <c r="D38" s="25" t="s">
        <v>436</v>
      </c>
      <c r="E38" s="25">
        <v>1</v>
      </c>
      <c r="F38" s="89">
        <v>0</v>
      </c>
      <c r="G38" s="88">
        <f t="shared" si="2"/>
        <v>0</v>
      </c>
      <c r="H38" s="88">
        <f t="shared" si="3"/>
        <v>0</v>
      </c>
    </row>
    <row r="39" spans="1:8" ht="26.25" x14ac:dyDescent="0.25">
      <c r="A39" s="71" t="s">
        <v>243</v>
      </c>
      <c r="B39" s="6" t="s">
        <v>353</v>
      </c>
      <c r="C39" s="45" t="s">
        <v>354</v>
      </c>
      <c r="D39" s="61" t="s">
        <v>437</v>
      </c>
      <c r="E39" s="25">
        <v>10</v>
      </c>
      <c r="F39" s="89">
        <v>0</v>
      </c>
      <c r="G39" s="88">
        <f t="shared" si="2"/>
        <v>0</v>
      </c>
      <c r="H39" s="88">
        <f t="shared" si="3"/>
        <v>0</v>
      </c>
    </row>
    <row r="40" spans="1:8" ht="26.25" x14ac:dyDescent="0.25">
      <c r="A40" s="71" t="s">
        <v>244</v>
      </c>
      <c r="B40" s="6" t="s">
        <v>355</v>
      </c>
      <c r="C40" s="45" t="s">
        <v>356</v>
      </c>
      <c r="D40" s="61" t="s">
        <v>190</v>
      </c>
      <c r="E40" s="25">
        <v>3</v>
      </c>
      <c r="F40" s="89">
        <v>0</v>
      </c>
      <c r="G40" s="88">
        <f t="shared" si="2"/>
        <v>0</v>
      </c>
      <c r="H40" s="88">
        <f t="shared" si="3"/>
        <v>0</v>
      </c>
    </row>
    <row r="41" spans="1:8" ht="26.25" x14ac:dyDescent="0.25">
      <c r="A41" s="71" t="s">
        <v>245</v>
      </c>
      <c r="B41" s="6" t="s">
        <v>357</v>
      </c>
      <c r="C41" s="45" t="s">
        <v>480</v>
      </c>
      <c r="D41" s="61" t="s">
        <v>190</v>
      </c>
      <c r="E41" s="25">
        <v>5</v>
      </c>
      <c r="F41" s="89">
        <v>0</v>
      </c>
      <c r="G41" s="88">
        <f t="shared" si="2"/>
        <v>0</v>
      </c>
      <c r="H41" s="88">
        <f t="shared" si="3"/>
        <v>0</v>
      </c>
    </row>
    <row r="42" spans="1:8" ht="26.25" x14ac:dyDescent="0.25">
      <c r="A42" s="71" t="s">
        <v>246</v>
      </c>
      <c r="B42" s="6" t="s">
        <v>358</v>
      </c>
      <c r="C42" s="45" t="s">
        <v>359</v>
      </c>
      <c r="D42" s="61" t="s">
        <v>438</v>
      </c>
      <c r="E42" s="25">
        <v>2</v>
      </c>
      <c r="F42" s="89">
        <v>0</v>
      </c>
      <c r="G42" s="88">
        <f t="shared" si="2"/>
        <v>0</v>
      </c>
      <c r="H42" s="88">
        <f t="shared" si="3"/>
        <v>0</v>
      </c>
    </row>
    <row r="43" spans="1:8" ht="26.25" x14ac:dyDescent="0.25">
      <c r="A43" s="71" t="s">
        <v>247</v>
      </c>
      <c r="B43" s="6" t="s">
        <v>360</v>
      </c>
      <c r="C43" s="45" t="s">
        <v>361</v>
      </c>
      <c r="D43" s="61" t="s">
        <v>362</v>
      </c>
      <c r="E43" s="25">
        <v>2</v>
      </c>
      <c r="F43" s="89">
        <v>0</v>
      </c>
      <c r="G43" s="88">
        <f t="shared" si="2"/>
        <v>0</v>
      </c>
      <c r="H43" s="88">
        <f t="shared" si="3"/>
        <v>0</v>
      </c>
    </row>
    <row r="44" spans="1:8" ht="26.25" x14ac:dyDescent="0.25">
      <c r="A44" s="71" t="s">
        <v>248</v>
      </c>
      <c r="B44" s="6" t="s">
        <v>363</v>
      </c>
      <c r="C44" s="45" t="s">
        <v>364</v>
      </c>
      <c r="D44" s="61" t="s">
        <v>362</v>
      </c>
      <c r="E44" s="25">
        <v>2</v>
      </c>
      <c r="F44" s="89">
        <v>0</v>
      </c>
      <c r="G44" s="88">
        <f t="shared" si="2"/>
        <v>0</v>
      </c>
      <c r="H44" s="88">
        <f t="shared" si="3"/>
        <v>0</v>
      </c>
    </row>
    <row r="45" spans="1:8" ht="26.25" x14ac:dyDescent="0.25">
      <c r="A45" s="71" t="s">
        <v>249</v>
      </c>
      <c r="B45" s="6" t="s">
        <v>365</v>
      </c>
      <c r="C45" s="45" t="s">
        <v>481</v>
      </c>
      <c r="D45" s="61" t="s">
        <v>439</v>
      </c>
      <c r="E45" s="25">
        <v>1</v>
      </c>
      <c r="F45" s="89">
        <v>0</v>
      </c>
      <c r="G45" s="88">
        <f t="shared" si="2"/>
        <v>0</v>
      </c>
      <c r="H45" s="88">
        <f t="shared" si="3"/>
        <v>0</v>
      </c>
    </row>
    <row r="46" spans="1:8" ht="26.25" x14ac:dyDescent="0.25">
      <c r="A46" s="71" t="s">
        <v>250</v>
      </c>
      <c r="B46" s="6" t="s">
        <v>366</v>
      </c>
      <c r="C46" s="45" t="s">
        <v>367</v>
      </c>
      <c r="D46" s="61" t="s">
        <v>440</v>
      </c>
      <c r="E46" s="25">
        <v>2</v>
      </c>
      <c r="F46" s="89">
        <v>0</v>
      </c>
      <c r="G46" s="88">
        <f t="shared" si="2"/>
        <v>0</v>
      </c>
      <c r="H46" s="88">
        <f t="shared" si="3"/>
        <v>0</v>
      </c>
    </row>
    <row r="47" spans="1:8" ht="26.25" x14ac:dyDescent="0.25">
      <c r="A47" s="71" t="s">
        <v>251</v>
      </c>
      <c r="B47" s="6" t="s">
        <v>368</v>
      </c>
      <c r="C47" s="45" t="s">
        <v>369</v>
      </c>
      <c r="D47" s="61" t="s">
        <v>440</v>
      </c>
      <c r="E47" s="25">
        <v>2</v>
      </c>
      <c r="F47" s="89">
        <v>0</v>
      </c>
      <c r="G47" s="88">
        <f t="shared" si="2"/>
        <v>0</v>
      </c>
      <c r="H47" s="88">
        <f t="shared" si="3"/>
        <v>0</v>
      </c>
    </row>
    <row r="48" spans="1:8" ht="26.25" x14ac:dyDescent="0.25">
      <c r="A48" s="71" t="s">
        <v>252</v>
      </c>
      <c r="B48" s="6" t="s">
        <v>370</v>
      </c>
      <c r="C48" s="45" t="s">
        <v>371</v>
      </c>
      <c r="D48" s="61" t="s">
        <v>441</v>
      </c>
      <c r="E48" s="25">
        <v>1</v>
      </c>
      <c r="F48" s="89">
        <v>0</v>
      </c>
      <c r="G48" s="88">
        <f t="shared" si="2"/>
        <v>0</v>
      </c>
      <c r="H48" s="88">
        <f t="shared" si="3"/>
        <v>0</v>
      </c>
    </row>
    <row r="49" spans="1:9" ht="15" customHeight="1" x14ac:dyDescent="0.25">
      <c r="A49" s="181" t="s">
        <v>97</v>
      </c>
      <c r="B49" s="181"/>
      <c r="C49" s="181"/>
      <c r="D49" s="181"/>
      <c r="E49" s="181"/>
      <c r="F49" s="106"/>
      <c r="G49" s="102">
        <f>SUM(G33:G48)</f>
        <v>0</v>
      </c>
      <c r="H49" s="103">
        <f t="shared" si="3"/>
        <v>0</v>
      </c>
    </row>
    <row r="50" spans="1:9" x14ac:dyDescent="0.25">
      <c r="A50" s="178" t="s">
        <v>432</v>
      </c>
      <c r="B50" s="179"/>
      <c r="C50" s="179"/>
      <c r="D50" s="179"/>
      <c r="E50" s="179"/>
      <c r="F50" s="179"/>
      <c r="G50" s="179"/>
      <c r="H50" s="180"/>
    </row>
    <row r="51" spans="1:9" ht="25.5" x14ac:dyDescent="0.25">
      <c r="A51" s="144" t="s">
        <v>407</v>
      </c>
      <c r="B51" s="34" t="s">
        <v>411</v>
      </c>
      <c r="C51" s="34" t="s">
        <v>412</v>
      </c>
      <c r="D51" s="29" t="s">
        <v>435</v>
      </c>
      <c r="E51" s="29">
        <v>12</v>
      </c>
      <c r="F51" s="142">
        <v>0</v>
      </c>
      <c r="G51" s="142">
        <f t="shared" ref="G51:G58" si="4">E51*F51</f>
        <v>0</v>
      </c>
      <c r="H51" s="143">
        <f t="shared" ref="H51:H58" si="5">G51*1.27</f>
        <v>0</v>
      </c>
      <c r="I51" s="141"/>
    </row>
    <row r="52" spans="1:9" ht="25.5" x14ac:dyDescent="0.25">
      <c r="A52" s="144" t="s">
        <v>409</v>
      </c>
      <c r="B52" s="34" t="s">
        <v>410</v>
      </c>
      <c r="C52" s="34" t="s">
        <v>413</v>
      </c>
      <c r="D52" s="29" t="s">
        <v>436</v>
      </c>
      <c r="E52" s="29">
        <v>1</v>
      </c>
      <c r="F52" s="142">
        <v>0</v>
      </c>
      <c r="G52" s="142">
        <f t="shared" si="4"/>
        <v>0</v>
      </c>
      <c r="H52" s="143">
        <f t="shared" si="5"/>
        <v>0</v>
      </c>
      <c r="I52" s="141"/>
    </row>
    <row r="53" spans="1:9" ht="39" x14ac:dyDescent="0.25">
      <c r="A53" s="145" t="s">
        <v>414</v>
      </c>
      <c r="B53" s="69" t="s">
        <v>415</v>
      </c>
      <c r="C53" s="22" t="s">
        <v>444</v>
      </c>
      <c r="D53" s="21" t="s">
        <v>436</v>
      </c>
      <c r="E53" s="21">
        <v>2</v>
      </c>
      <c r="F53" s="143">
        <v>0</v>
      </c>
      <c r="G53" s="142">
        <f t="shared" si="4"/>
        <v>0</v>
      </c>
      <c r="H53" s="143">
        <f t="shared" si="5"/>
        <v>0</v>
      </c>
      <c r="I53" s="146"/>
    </row>
    <row r="54" spans="1:9" ht="25.5" x14ac:dyDescent="0.25">
      <c r="A54" s="144" t="s">
        <v>240</v>
      </c>
      <c r="B54" s="34" t="s">
        <v>420</v>
      </c>
      <c r="C54" s="34" t="s">
        <v>463</v>
      </c>
      <c r="D54" s="29" t="s">
        <v>231</v>
      </c>
      <c r="E54" s="29">
        <v>1</v>
      </c>
      <c r="F54" s="142">
        <v>0</v>
      </c>
      <c r="G54" s="142">
        <f t="shared" si="4"/>
        <v>0</v>
      </c>
      <c r="H54" s="142">
        <f t="shared" si="5"/>
        <v>0</v>
      </c>
      <c r="I54" s="141"/>
    </row>
    <row r="55" spans="1:9" ht="25.5" x14ac:dyDescent="0.25">
      <c r="A55" s="144" t="s">
        <v>241</v>
      </c>
      <c r="B55" s="34" t="s">
        <v>421</v>
      </c>
      <c r="C55" s="34" t="s">
        <v>464</v>
      </c>
      <c r="D55" s="29" t="s">
        <v>231</v>
      </c>
      <c r="E55" s="29">
        <v>1</v>
      </c>
      <c r="F55" s="142">
        <v>0</v>
      </c>
      <c r="G55" s="142">
        <f t="shared" si="4"/>
        <v>0</v>
      </c>
      <c r="H55" s="142">
        <f t="shared" si="5"/>
        <v>0</v>
      </c>
      <c r="I55" s="141"/>
    </row>
    <row r="56" spans="1:9" ht="25.5" x14ac:dyDescent="0.25">
      <c r="A56" s="144" t="s">
        <v>242</v>
      </c>
      <c r="B56" s="34" t="s">
        <v>416</v>
      </c>
      <c r="C56" s="34" t="s">
        <v>465</v>
      </c>
      <c r="D56" s="29" t="s">
        <v>136</v>
      </c>
      <c r="E56" s="29">
        <v>5</v>
      </c>
      <c r="F56" s="142">
        <v>0</v>
      </c>
      <c r="G56" s="142">
        <f t="shared" si="4"/>
        <v>0</v>
      </c>
      <c r="H56" s="142">
        <f t="shared" si="5"/>
        <v>0</v>
      </c>
      <c r="I56" s="141"/>
    </row>
    <row r="57" spans="1:9" ht="25.5" x14ac:dyDescent="0.25">
      <c r="A57" s="144" t="s">
        <v>243</v>
      </c>
      <c r="B57" s="34" t="s">
        <v>419</v>
      </c>
      <c r="C57" s="34" t="s">
        <v>466</v>
      </c>
      <c r="D57" s="29" t="s">
        <v>136</v>
      </c>
      <c r="E57" s="29">
        <v>20</v>
      </c>
      <c r="F57" s="142">
        <v>0</v>
      </c>
      <c r="G57" s="142">
        <f t="shared" si="4"/>
        <v>0</v>
      </c>
      <c r="H57" s="142">
        <f t="shared" si="5"/>
        <v>0</v>
      </c>
      <c r="I57" s="141"/>
    </row>
    <row r="58" spans="1:9" ht="25.5" x14ac:dyDescent="0.25">
      <c r="A58" s="144" t="s">
        <v>244</v>
      </c>
      <c r="B58" s="34" t="s">
        <v>442</v>
      </c>
      <c r="C58" s="34" t="s">
        <v>443</v>
      </c>
      <c r="D58" s="29" t="s">
        <v>190</v>
      </c>
      <c r="E58" s="29">
        <v>20</v>
      </c>
      <c r="F58" s="142">
        <v>0</v>
      </c>
      <c r="G58" s="142">
        <f t="shared" si="4"/>
        <v>0</v>
      </c>
      <c r="H58" s="142">
        <f t="shared" si="5"/>
        <v>0</v>
      </c>
      <c r="I58" s="141"/>
    </row>
    <row r="59" spans="1:9" x14ac:dyDescent="0.25">
      <c r="A59" s="177" t="s">
        <v>97</v>
      </c>
      <c r="B59" s="177"/>
      <c r="C59" s="177"/>
      <c r="D59" s="177"/>
      <c r="E59" s="177"/>
      <c r="F59" s="100"/>
      <c r="G59" s="111">
        <f>SUM(G51:G58)</f>
        <v>0</v>
      </c>
      <c r="H59" s="111">
        <f>SUM(H51:H58)</f>
        <v>0</v>
      </c>
    </row>
    <row r="61" spans="1:9" x14ac:dyDescent="0.25">
      <c r="A61" s="176" t="s">
        <v>375</v>
      </c>
      <c r="B61" s="176"/>
      <c r="C61" s="176"/>
      <c r="D61" s="176"/>
      <c r="E61" s="176"/>
      <c r="F61" s="90"/>
      <c r="G61" s="91">
        <f>G30+G49+G59</f>
        <v>0</v>
      </c>
      <c r="H61" s="91">
        <f>H30+H49+H59</f>
        <v>0</v>
      </c>
    </row>
  </sheetData>
  <customSheetViews>
    <customSheetView guid="{2ADBD4F0-6868-4B40-B623-02E1786D9788}" fitToPage="1">
      <selection activeCell="I1" sqref="I1"/>
      <pageMargins left="0.7" right="0.7" top="0.75" bottom="0.75" header="0.3" footer="0.3"/>
      <pageSetup paperSize="9" scale="49" orientation="portrait" r:id="rId1"/>
    </customSheetView>
  </customSheetViews>
  <mergeCells count="7">
    <mergeCell ref="A50:H50"/>
    <mergeCell ref="A59:E59"/>
    <mergeCell ref="A2:H2"/>
    <mergeCell ref="A32:H32"/>
    <mergeCell ref="A61:E61"/>
    <mergeCell ref="A30:E30"/>
    <mergeCell ref="A49:E49"/>
  </mergeCells>
  <pageMargins left="0.7" right="0.7" top="0.75" bottom="0.75" header="0.3" footer="0.3"/>
  <pageSetup paperSize="9" scale="4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I1" sqref="I1"/>
    </sheetView>
  </sheetViews>
  <sheetFormatPr defaultRowHeight="15" x14ac:dyDescent="0.25"/>
  <cols>
    <col min="1" max="1" width="5.7109375" customWidth="1"/>
    <col min="2" max="3" width="40.7109375" customWidth="1"/>
    <col min="4" max="5" width="10.7109375" customWidth="1"/>
    <col min="6" max="8" width="15.7109375" customWidth="1"/>
    <col min="9" max="9" width="18.140625"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78" t="s">
        <v>387</v>
      </c>
      <c r="B2" s="179"/>
      <c r="C2" s="179"/>
      <c r="D2" s="179"/>
      <c r="E2" s="179"/>
      <c r="F2" s="179"/>
      <c r="G2" s="179"/>
      <c r="H2" s="180"/>
    </row>
    <row r="3" spans="1:9" ht="141" x14ac:dyDescent="0.25">
      <c r="A3" s="79" t="s">
        <v>237</v>
      </c>
      <c r="B3" s="6" t="s">
        <v>221</v>
      </c>
      <c r="C3" s="45" t="s">
        <v>406</v>
      </c>
      <c r="D3" s="7" t="s">
        <v>222</v>
      </c>
      <c r="E3" s="7">
        <v>7</v>
      </c>
      <c r="F3" s="9">
        <f>G3/E3</f>
        <v>0</v>
      </c>
      <c r="G3" s="24">
        <v>0</v>
      </c>
      <c r="H3" s="24">
        <f>G3*1.27</f>
        <v>0</v>
      </c>
    </row>
    <row r="4" spans="1:9" x14ac:dyDescent="0.25">
      <c r="A4" s="177" t="s">
        <v>97</v>
      </c>
      <c r="B4" s="177"/>
      <c r="C4" s="177"/>
      <c r="D4" s="177"/>
      <c r="E4" s="177"/>
      <c r="F4" s="100"/>
      <c r="G4" s="97">
        <f>G3</f>
        <v>0</v>
      </c>
      <c r="H4" s="97">
        <f>SUM(H3)</f>
        <v>0</v>
      </c>
    </row>
    <row r="6" spans="1:9" x14ac:dyDescent="0.25">
      <c r="A6" s="176" t="s">
        <v>375</v>
      </c>
      <c r="B6" s="176"/>
      <c r="C6" s="176"/>
      <c r="D6" s="176"/>
      <c r="E6" s="176"/>
      <c r="F6" s="90"/>
      <c r="G6" s="91">
        <f>G4</f>
        <v>0</v>
      </c>
      <c r="H6" s="91">
        <f>H4</f>
        <v>0</v>
      </c>
    </row>
  </sheetData>
  <customSheetViews>
    <customSheetView guid="{2ADBD4F0-6868-4B40-B623-02E1786D9788}" fitToPage="1">
      <selection activeCell="I1" sqref="I1"/>
      <pageMargins left="0.7" right="0.7" top="0.75" bottom="0.75" header="0.3" footer="0.3"/>
      <pageSetup paperSize="9" scale="50" orientation="portrait" r:id="rId1"/>
    </customSheetView>
  </customSheetViews>
  <mergeCells count="3">
    <mergeCell ref="A4:E4"/>
    <mergeCell ref="A2:H2"/>
    <mergeCell ref="A6:E6"/>
  </mergeCells>
  <pageMargins left="0.7" right="0.7" top="0.75" bottom="0.75" header="0.3" footer="0.3"/>
  <pageSetup paperSize="9"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I1" sqref="I1"/>
    </sheetView>
  </sheetViews>
  <sheetFormatPr defaultRowHeight="15" x14ac:dyDescent="0.25"/>
  <cols>
    <col min="1" max="1" width="5.7109375" customWidth="1"/>
    <col min="2" max="3" width="40.7109375" customWidth="1"/>
    <col min="4" max="5" width="10.7109375" customWidth="1"/>
    <col min="6" max="8" width="15.7109375" customWidth="1"/>
    <col min="9" max="9" width="18.42578125" customWidth="1"/>
  </cols>
  <sheetData>
    <row r="1" spans="1:9" ht="51" x14ac:dyDescent="0.25">
      <c r="A1" s="1" t="s">
        <v>236</v>
      </c>
      <c r="B1" s="2" t="s">
        <v>0</v>
      </c>
      <c r="C1" s="2" t="s">
        <v>1</v>
      </c>
      <c r="D1" s="2" t="s">
        <v>2</v>
      </c>
      <c r="E1" s="2" t="s">
        <v>3</v>
      </c>
      <c r="F1" s="2" t="s">
        <v>297</v>
      </c>
      <c r="G1" s="3" t="s">
        <v>378</v>
      </c>
      <c r="H1" s="4" t="s">
        <v>4</v>
      </c>
      <c r="I1" s="157" t="s">
        <v>454</v>
      </c>
    </row>
    <row r="2" spans="1:9" x14ac:dyDescent="0.25">
      <c r="A2" s="178" t="s">
        <v>388</v>
      </c>
      <c r="B2" s="179"/>
      <c r="C2" s="179"/>
      <c r="D2" s="179"/>
      <c r="E2" s="179"/>
      <c r="F2" s="179"/>
      <c r="G2" s="179"/>
      <c r="H2" s="180"/>
    </row>
    <row r="3" spans="1:9" ht="39" x14ac:dyDescent="0.25">
      <c r="A3" s="92" t="s">
        <v>237</v>
      </c>
      <c r="B3" s="57" t="s">
        <v>469</v>
      </c>
      <c r="C3" s="83" t="s">
        <v>473</v>
      </c>
      <c r="D3" s="58" t="s">
        <v>136</v>
      </c>
      <c r="E3" s="59">
        <v>2000</v>
      </c>
      <c r="F3" s="80">
        <v>0</v>
      </c>
      <c r="G3" s="73">
        <f>E3*F3</f>
        <v>0</v>
      </c>
      <c r="H3" s="74">
        <f>G3*1.27</f>
        <v>0</v>
      </c>
    </row>
    <row r="4" spans="1:9" x14ac:dyDescent="0.25">
      <c r="A4" s="185" t="s">
        <v>97</v>
      </c>
      <c r="B4" s="186"/>
      <c r="C4" s="186"/>
      <c r="D4" s="186"/>
      <c r="E4" s="187"/>
      <c r="F4" s="104"/>
      <c r="G4" s="107">
        <f>SUM(G3:G3)</f>
        <v>0</v>
      </c>
      <c r="H4" s="108">
        <f t="shared" ref="H4" si="0">G4*1.27</f>
        <v>0</v>
      </c>
    </row>
    <row r="6" spans="1:9" x14ac:dyDescent="0.25">
      <c r="A6" s="176" t="s">
        <v>375</v>
      </c>
      <c r="B6" s="176"/>
      <c r="C6" s="176"/>
      <c r="D6" s="176"/>
      <c r="E6" s="176"/>
      <c r="F6" s="90"/>
      <c r="G6" s="91">
        <f>G4</f>
        <v>0</v>
      </c>
      <c r="H6" s="91">
        <f>H4</f>
        <v>0</v>
      </c>
    </row>
  </sheetData>
  <customSheetViews>
    <customSheetView guid="{2ADBD4F0-6868-4B40-B623-02E1786D9788}" fitToPage="1">
      <selection activeCell="I1" sqref="I1"/>
      <pageMargins left="0.7" right="0.7" top="0.75" bottom="0.75" header="0.3" footer="0.3"/>
      <pageSetup paperSize="9" scale="50" orientation="portrait" r:id="rId1"/>
    </customSheetView>
  </customSheetViews>
  <mergeCells count="3">
    <mergeCell ref="A4:E4"/>
    <mergeCell ref="A2:H2"/>
    <mergeCell ref="A6:E6"/>
  </mergeCells>
  <pageMargins left="0.7" right="0.7" top="0.75" bottom="0.75" header="0.3" footer="0.3"/>
  <pageSetup paperSize="9"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10</vt:i4>
      </vt:variant>
    </vt:vector>
  </HeadingPairs>
  <TitlesOfParts>
    <vt:vector size="10" baseType="lpstr">
      <vt:lpstr>Nettó ajánlati ár</vt:lpstr>
      <vt:lpstr>1. Anal. stand.</vt:lpstr>
      <vt:lpstr>2. Ált. vegysz.</vt:lpstr>
      <vt:lpstr>3. Krom. oszlop</vt:lpstr>
      <vt:lpstr>4. Krom. fogy. anyag</vt:lpstr>
      <vt:lpstr>5. Molbi kitek</vt:lpstr>
      <vt:lpstr>6. Ált. lab. eszk.</vt:lpstr>
      <vt:lpstr>7. Gázok</vt:lpstr>
      <vt:lpstr>8. Szintézis termékek</vt:lpstr>
      <vt:lpstr>9. SPME eszközök, anyagok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PFKO</cp:lastModifiedBy>
  <cp:lastPrinted>2017-08-09T16:33:38Z</cp:lastPrinted>
  <dcterms:created xsi:type="dcterms:W3CDTF">2017-04-11T11:43:11Z</dcterms:created>
  <dcterms:modified xsi:type="dcterms:W3CDTF">2017-09-08T10:03:39Z</dcterms:modified>
</cp:coreProperties>
</file>